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30" windowWidth="37155" windowHeight="1663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Položky!$A$1:$G$98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96" i="3"/>
  <c r="BD96" i="3"/>
  <c r="BC96" i="3"/>
  <c r="BB96" i="3"/>
  <c r="BA96" i="3"/>
  <c r="G96" i="3"/>
  <c r="BE94" i="3"/>
  <c r="BD94" i="3"/>
  <c r="BC94" i="3"/>
  <c r="BB94" i="3"/>
  <c r="G94" i="3"/>
  <c r="BA94" i="3" s="1"/>
  <c r="BE92" i="3"/>
  <c r="BD92" i="3"/>
  <c r="BC92" i="3"/>
  <c r="BB92" i="3"/>
  <c r="BA92" i="3"/>
  <c r="G92" i="3"/>
  <c r="BE90" i="3"/>
  <c r="BD90" i="3"/>
  <c r="BC90" i="3"/>
  <c r="BB90" i="3"/>
  <c r="G90" i="3"/>
  <c r="BA90" i="3" s="1"/>
  <c r="BE88" i="3"/>
  <c r="BD88" i="3"/>
  <c r="BC88" i="3"/>
  <c r="BB88" i="3"/>
  <c r="BA88" i="3"/>
  <c r="G88" i="3"/>
  <c r="BE86" i="3"/>
  <c r="BD86" i="3"/>
  <c r="BC86" i="3"/>
  <c r="BB86" i="3"/>
  <c r="G86" i="3"/>
  <c r="BA86" i="3" s="1"/>
  <c r="BE84" i="3"/>
  <c r="BD84" i="3"/>
  <c r="BC84" i="3"/>
  <c r="BB84" i="3"/>
  <c r="BB98" i="3" s="1"/>
  <c r="F12" i="2" s="1"/>
  <c r="BA84" i="3"/>
  <c r="G84" i="3"/>
  <c r="BE82" i="3"/>
  <c r="BD82" i="3"/>
  <c r="BD98" i="3" s="1"/>
  <c r="H12" i="2" s="1"/>
  <c r="BC82" i="3"/>
  <c r="BC98" i="3" s="1"/>
  <c r="G12" i="2" s="1"/>
  <c r="BB82" i="3"/>
  <c r="G82" i="3"/>
  <c r="G98" i="3" s="1"/>
  <c r="B12" i="2"/>
  <c r="A12" i="2"/>
  <c r="BE98" i="3"/>
  <c r="I12" i="2" s="1"/>
  <c r="C98" i="3"/>
  <c r="BE78" i="3"/>
  <c r="BD78" i="3"/>
  <c r="BB78" i="3"/>
  <c r="BA78" i="3"/>
  <c r="G78" i="3"/>
  <c r="BC78" i="3" s="1"/>
  <c r="BE76" i="3"/>
  <c r="BD76" i="3"/>
  <c r="BC76" i="3"/>
  <c r="BB76" i="3"/>
  <c r="BA76" i="3"/>
  <c r="G76" i="3"/>
  <c r="BE74" i="3"/>
  <c r="BD74" i="3"/>
  <c r="BB74" i="3"/>
  <c r="BA74" i="3"/>
  <c r="G74" i="3"/>
  <c r="BC74" i="3" s="1"/>
  <c r="BE72" i="3"/>
  <c r="BD72" i="3"/>
  <c r="BC72" i="3"/>
  <c r="BB72" i="3"/>
  <c r="BA72" i="3"/>
  <c r="G72" i="3"/>
  <c r="BE70" i="3"/>
  <c r="BD70" i="3"/>
  <c r="BB70" i="3"/>
  <c r="BA70" i="3"/>
  <c r="G70" i="3"/>
  <c r="BC70" i="3" s="1"/>
  <c r="BE68" i="3"/>
  <c r="BD68" i="3"/>
  <c r="BC68" i="3"/>
  <c r="BB68" i="3"/>
  <c r="BA68" i="3"/>
  <c r="G68" i="3"/>
  <c r="BE66" i="3"/>
  <c r="BD66" i="3"/>
  <c r="BB66" i="3"/>
  <c r="BA66" i="3"/>
  <c r="G66" i="3"/>
  <c r="BC66" i="3" s="1"/>
  <c r="BE65" i="3"/>
  <c r="BD65" i="3"/>
  <c r="BC65" i="3"/>
  <c r="BB65" i="3"/>
  <c r="BA65" i="3"/>
  <c r="G65" i="3"/>
  <c r="BE64" i="3"/>
  <c r="BD64" i="3"/>
  <c r="BB64" i="3"/>
  <c r="BA64" i="3"/>
  <c r="G64" i="3"/>
  <c r="BC64" i="3" s="1"/>
  <c r="BE62" i="3"/>
  <c r="BD62" i="3"/>
  <c r="BC62" i="3"/>
  <c r="BB62" i="3"/>
  <c r="BA62" i="3"/>
  <c r="G62" i="3"/>
  <c r="BE60" i="3"/>
  <c r="BD60" i="3"/>
  <c r="BB60" i="3"/>
  <c r="BA60" i="3"/>
  <c r="G60" i="3"/>
  <c r="BC60" i="3" s="1"/>
  <c r="BE58" i="3"/>
  <c r="BC58" i="3"/>
  <c r="BB58" i="3"/>
  <c r="BA58" i="3"/>
  <c r="G58" i="3"/>
  <c r="BD58" i="3" s="1"/>
  <c r="BE55" i="3"/>
  <c r="BC55" i="3"/>
  <c r="BB55" i="3"/>
  <c r="BA55" i="3"/>
  <c r="G55" i="3"/>
  <c r="BD55" i="3" s="1"/>
  <c r="BE52" i="3"/>
  <c r="BC52" i="3"/>
  <c r="BB52" i="3"/>
  <c r="BA52" i="3"/>
  <c r="G52" i="3"/>
  <c r="BD52" i="3" s="1"/>
  <c r="BE50" i="3"/>
  <c r="BC50" i="3"/>
  <c r="BB50" i="3"/>
  <c r="BA50" i="3"/>
  <c r="G50" i="3"/>
  <c r="BD50" i="3" s="1"/>
  <c r="BE48" i="3"/>
  <c r="BC48" i="3"/>
  <c r="BB48" i="3"/>
  <c r="BA48" i="3"/>
  <c r="G48" i="3"/>
  <c r="BD48" i="3" s="1"/>
  <c r="BE46" i="3"/>
  <c r="BC46" i="3"/>
  <c r="BB46" i="3"/>
  <c r="BA46" i="3"/>
  <c r="G46" i="3"/>
  <c r="BD46" i="3" s="1"/>
  <c r="BE42" i="3"/>
  <c r="BC42" i="3"/>
  <c r="BB42" i="3"/>
  <c r="BA42" i="3"/>
  <c r="G42" i="3"/>
  <c r="BD42" i="3" s="1"/>
  <c r="BE41" i="3"/>
  <c r="BC41" i="3"/>
  <c r="BB41" i="3"/>
  <c r="BA41" i="3"/>
  <c r="G41" i="3"/>
  <c r="BD41" i="3" s="1"/>
  <c r="BE39" i="3"/>
  <c r="BC39" i="3"/>
  <c r="BB39" i="3"/>
  <c r="BA39" i="3"/>
  <c r="G39" i="3"/>
  <c r="BD39" i="3" s="1"/>
  <c r="BE37" i="3"/>
  <c r="BE80" i="3" s="1"/>
  <c r="I11" i="2" s="1"/>
  <c r="BC37" i="3"/>
  <c r="BB37" i="3"/>
  <c r="BA37" i="3"/>
  <c r="BA80" i="3" s="1"/>
  <c r="E11" i="2" s="1"/>
  <c r="G37" i="3"/>
  <c r="BD37" i="3" s="1"/>
  <c r="BE33" i="3"/>
  <c r="BC33" i="3"/>
  <c r="BB33" i="3"/>
  <c r="BB80" i="3" s="1"/>
  <c r="F11" i="2" s="1"/>
  <c r="BA33" i="3"/>
  <c r="G33" i="3"/>
  <c r="BD33" i="3" s="1"/>
  <c r="B11" i="2"/>
  <c r="A11" i="2"/>
  <c r="C80" i="3"/>
  <c r="BE29" i="3"/>
  <c r="BD29" i="3"/>
  <c r="BC29" i="3"/>
  <c r="BB29" i="3"/>
  <c r="BA29" i="3"/>
  <c r="G29" i="3"/>
  <c r="BE26" i="3"/>
  <c r="BE31" i="3" s="1"/>
  <c r="I10" i="2" s="1"/>
  <c r="BD26" i="3"/>
  <c r="BD31" i="3" s="1"/>
  <c r="H10" i="2" s="1"/>
  <c r="BC26" i="3"/>
  <c r="BA26" i="3"/>
  <c r="BA31" i="3" s="1"/>
  <c r="E10" i="2" s="1"/>
  <c r="G26" i="3"/>
  <c r="BB26" i="3" s="1"/>
  <c r="BE24" i="3"/>
  <c r="BD24" i="3"/>
  <c r="BC24" i="3"/>
  <c r="BB24" i="3"/>
  <c r="BB31" i="3" s="1"/>
  <c r="F10" i="2" s="1"/>
  <c r="BA24" i="3"/>
  <c r="G24" i="3"/>
  <c r="B10" i="2"/>
  <c r="A10" i="2"/>
  <c r="BC31" i="3"/>
  <c r="G10" i="2" s="1"/>
  <c r="C31" i="3"/>
  <c r="BE21" i="3"/>
  <c r="BD21" i="3"/>
  <c r="BC21" i="3"/>
  <c r="BB21" i="3"/>
  <c r="BB22" i="3" s="1"/>
  <c r="F9" i="2" s="1"/>
  <c r="G21" i="3"/>
  <c r="BA21" i="3" s="1"/>
  <c r="BA22" i="3" s="1"/>
  <c r="E9" i="2" s="1"/>
  <c r="I9" i="2"/>
  <c r="H9" i="2"/>
  <c r="B9" i="2"/>
  <c r="A9" i="2"/>
  <c r="BE22" i="3"/>
  <c r="BD22" i="3"/>
  <c r="BC22" i="3"/>
  <c r="G9" i="2" s="1"/>
  <c r="G22" i="3"/>
  <c r="C22" i="3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E15" i="3"/>
  <c r="BD15" i="3"/>
  <c r="BC15" i="3"/>
  <c r="BC19" i="3" s="1"/>
  <c r="G8" i="2" s="1"/>
  <c r="BB15" i="3"/>
  <c r="BB19" i="3" s="1"/>
  <c r="F8" i="2" s="1"/>
  <c r="G15" i="3"/>
  <c r="BA15" i="3" s="1"/>
  <c r="BE13" i="3"/>
  <c r="BD13" i="3"/>
  <c r="BD19" i="3" s="1"/>
  <c r="H8" i="2" s="1"/>
  <c r="BC13" i="3"/>
  <c r="BB13" i="3"/>
  <c r="G13" i="3"/>
  <c r="G19" i="3" s="1"/>
  <c r="B8" i="2"/>
  <c r="A8" i="2"/>
  <c r="BE19" i="3"/>
  <c r="I8" i="2" s="1"/>
  <c r="C19" i="3"/>
  <c r="BE8" i="3"/>
  <c r="BD8" i="3"/>
  <c r="BD11" i="3" s="1"/>
  <c r="H7" i="2" s="1"/>
  <c r="BC8" i="3"/>
  <c r="BB8" i="3"/>
  <c r="G8" i="3"/>
  <c r="G11" i="3" s="1"/>
  <c r="G7" i="2"/>
  <c r="F7" i="2"/>
  <c r="B7" i="2"/>
  <c r="A7" i="2"/>
  <c r="BE11" i="3"/>
  <c r="I7" i="2" s="1"/>
  <c r="BC11" i="3"/>
  <c r="BB11" i="3"/>
  <c r="C11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I13" i="2" l="1"/>
  <c r="C21" i="1" s="1"/>
  <c r="BD80" i="3"/>
  <c r="H11" i="2" s="1"/>
  <c r="H13" i="2" s="1"/>
  <c r="C17" i="1" s="1"/>
  <c r="F13" i="2"/>
  <c r="C16" i="1" s="1"/>
  <c r="BC80" i="3"/>
  <c r="G11" i="2" s="1"/>
  <c r="G13" i="2"/>
  <c r="C18" i="1" s="1"/>
  <c r="BA13" i="3"/>
  <c r="BA19" i="3" s="1"/>
  <c r="E8" i="2" s="1"/>
  <c r="G31" i="3"/>
  <c r="G80" i="3"/>
  <c r="BA82" i="3"/>
  <c r="BA98" i="3" s="1"/>
  <c r="E12" i="2" s="1"/>
  <c r="BA8" i="3"/>
  <c r="BA11" i="3" s="1"/>
  <c r="E7" i="2" s="1"/>
  <c r="E13" i="2" s="1"/>
  <c r="G21" i="1" l="1"/>
  <c r="G19" i="1"/>
  <c r="G18" i="1"/>
  <c r="G17" i="1"/>
  <c r="G16" i="1"/>
  <c r="C15" i="1"/>
  <c r="C19" i="1" s="1"/>
  <c r="C22" i="1" s="1"/>
  <c r="G20" i="1"/>
  <c r="G23" i="1" l="1"/>
  <c r="G15" i="1"/>
  <c r="C23" i="1"/>
  <c r="F30" i="1" s="1"/>
  <c r="F31" i="1" l="1"/>
  <c r="F34" i="1" s="1"/>
  <c r="G22" i="1"/>
</calcChain>
</file>

<file path=xl/sharedStrings.xml><?xml version="1.0" encoding="utf-8"?>
<sst xmlns="http://schemas.openxmlformats.org/spreadsheetml/2006/main" count="325" uniqueCount="196">
  <si>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</si>
  <si>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</si>
  <si>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</si>
  <si>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</si>
  <si>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</si>
  <si>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</si>
  <si>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</si>
  <si>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</si>
  <si>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</si>
  <si>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</si>
  <si>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</si>
  <si>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</si>
  <si>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</si>
  <si>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</si>
  <si>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</si>
  <si>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</si>
  <si>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</si>
  <si>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</si>
  <si>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</si>
  <si>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</si>
  <si>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</si>
  <si>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</si>
  <si>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</si>
  <si>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</si>
  <si>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</si>
  <si>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</si>
  <si>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</si>
  <si>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</si>
  <si>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</si>
  <si>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</si>
  <si>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</si>
  <si>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</si>
  <si>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</si>
  <si>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</si>
  <si>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</si>
  <si>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</si>
  <si>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</si>
  <si>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</si>
  <si>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</si>
  <si>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</si>
  <si>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</si>
  <si>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</si>
  <si>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</si>
  <si>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</si>
  <si>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</si>
  <si>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</si>
  <si>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</si>
  <si>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</si>
  <si>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</si>
  <si>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</si>
  <si>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</si>
  <si>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</si>
  <si>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</si>
  <si>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</si>
  <si>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</si>
  <si>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</si>
  <si>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</si>
  <si>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</si>
  <si>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</si>
  <si>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</si>
  <si>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</si>
  <si>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</si>
  <si>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</si>
  <si>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</si>
  <si>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</si>
  <si>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</si>
  <si>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</si>
  <si>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</si>
  <si>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Celkem za</t>
  </si>
  <si>
    <t>SLEPÝ ROZPOČET</t>
  </si>
  <si>
    <t>Slepý rozpočet</t>
  </si>
  <si>
    <t>20200307</t>
  </si>
  <si>
    <t>OOP Město Albrechtice</t>
  </si>
  <si>
    <t>Stavební úpravy 1.NP a 4.NP</t>
  </si>
  <si>
    <t>42</t>
  </si>
  <si>
    <t>Elektroinstalace - EVS 1.NP</t>
  </si>
  <si>
    <t>61</t>
  </si>
  <si>
    <t>Upravy povrchů vnitřní</t>
  </si>
  <si>
    <t>612403399RT2</t>
  </si>
  <si>
    <t>Hrubá výplň rýh ve stěnách maltou s použitím suché maltové směsi</t>
  </si>
  <si>
    <t>m2</t>
  </si>
  <si>
    <t>.</t>
  </si>
  <si>
    <t>65*0,05+25*0,05+35*0,1+8*0,1</t>
  </si>
  <si>
    <t>97</t>
  </si>
  <si>
    <t>Prorážení otvorů</t>
  </si>
  <si>
    <t>971033123R00</t>
  </si>
  <si>
    <t xml:space="preserve">Vrtání otvorů, zeď cihelná, do 3 cm, hl. do 45 cm </t>
  </si>
  <si>
    <t>kus</t>
  </si>
  <si>
    <t>přechody mezi místnostmi</t>
  </si>
  <si>
    <t>974031121R00</t>
  </si>
  <si>
    <t xml:space="preserve">Vysekání rýh ve zdi cihelné 3 x 3 cm </t>
  </si>
  <si>
    <t>m</t>
  </si>
  <si>
    <t xml:space="preserve">menší výseky </t>
  </si>
  <si>
    <t>974031132R00</t>
  </si>
  <si>
    <t xml:space="preserve">Vysekání rýh ve zdi cihelné 5 x 7 cm </t>
  </si>
  <si>
    <t>979081111RT2</t>
  </si>
  <si>
    <t>Odvoz suti a vybour. hmot na skládku do 1 km kontejner 4 t</t>
  </si>
  <si>
    <t>t</t>
  </si>
  <si>
    <t>99</t>
  </si>
  <si>
    <t>Staveništní přesun hmot</t>
  </si>
  <si>
    <t>999281105R00</t>
  </si>
  <si>
    <t xml:space="preserve">Přesun hmot pro opravy a údržbu do výšky 6 m </t>
  </si>
  <si>
    <t>784</t>
  </si>
  <si>
    <t>Malby</t>
  </si>
  <si>
    <t>784111701R00</t>
  </si>
  <si>
    <t xml:space="preserve">Penetrace podkladu nátěrem sádrokarton, omítka 1x </t>
  </si>
  <si>
    <t>oprava maleb ve stávajících prostorách</t>
  </si>
  <si>
    <t>784115722R00</t>
  </si>
  <si>
    <t xml:space="preserve">Malba sádrokarton, omítka, bez penetrace, 2x </t>
  </si>
  <si>
    <t>4 barevné odstíny dle výběru objednatele</t>
  </si>
  <si>
    <t>784402801R00</t>
  </si>
  <si>
    <t xml:space="preserve">Odstranění malby oškrábáním v místnosti H do 3,8 m </t>
  </si>
  <si>
    <t>M22</t>
  </si>
  <si>
    <t>Montáž sdělovací a zabezp. techniky</t>
  </si>
  <si>
    <t>220260022R00</t>
  </si>
  <si>
    <t xml:space="preserve">Krabice KP 68 ve zdi včetně vysekání lůžka </t>
  </si>
  <si>
    <t>pod přístroje:5</t>
  </si>
  <si>
    <t>odbočky vedení:16</t>
  </si>
  <si>
    <t>jiné:4</t>
  </si>
  <si>
    <t>220260551R00</t>
  </si>
  <si>
    <t xml:space="preserve">Trubka PVC pod omítku, vnější průměr 20 mm </t>
  </si>
  <si>
    <t>výsek drážky + uložení trubky, ochrana vývodů ze zdi</t>
  </si>
  <si>
    <t>220270242RZ1</t>
  </si>
  <si>
    <t xml:space="preserve">Zatažení vodiče ..do stávajících trubek/liš </t>
  </si>
  <si>
    <t>220271503R00</t>
  </si>
  <si>
    <t xml:space="preserve">Zapojení 3 vodičů v krabici </t>
  </si>
  <si>
    <t>222281251R00</t>
  </si>
  <si>
    <t xml:space="preserve">JYTY 1 mm - CYKY do 2,5 mm, 2-5 žil, pod omítkou </t>
  </si>
  <si>
    <t>včetně drážky a uložení</t>
  </si>
  <si>
    <t>2-drát UTP:95</t>
  </si>
  <si>
    <t>UTP:48</t>
  </si>
  <si>
    <t>222323316R00</t>
  </si>
  <si>
    <t xml:space="preserve">Elektrický otvírač </t>
  </si>
  <si>
    <t>dveřní zámek</t>
  </si>
  <si>
    <t>222323324R00</t>
  </si>
  <si>
    <t xml:space="preserve">Tlač.tablo s klávesnicí, čtečkou a kamerou do zdi </t>
  </si>
  <si>
    <t>dveřní tablo</t>
  </si>
  <si>
    <t>222325201R00</t>
  </si>
  <si>
    <t xml:space="preserve">Klávesnice na předem připravené úchytné body </t>
  </si>
  <si>
    <t>Bytové tablo s displejem</t>
  </si>
  <si>
    <t>222325291R00</t>
  </si>
  <si>
    <t xml:space="preserve">Měření jednoho úseku smyčky (mezi jednotl.prvky) </t>
  </si>
  <si>
    <t>pro dveřní tablo:2</t>
  </si>
  <si>
    <t>pro bytové tablo:5</t>
  </si>
  <si>
    <t>222325292R00</t>
  </si>
  <si>
    <t xml:space="preserve">Měření smyčky </t>
  </si>
  <si>
    <t>222325302</t>
  </si>
  <si>
    <t xml:space="preserve">Programování ústředny, uvedení do provozu </t>
  </si>
  <si>
    <t>hod</t>
  </si>
  <si>
    <t>kompletní zprovoznění a naprogramování, zaučení obsluhy, nastavení identifikační klíčenky</t>
  </si>
  <si>
    <t>34121002RZ1</t>
  </si>
  <si>
    <t>Kabel sdělovací UTP 2-drát 1,5mm2</t>
  </si>
  <si>
    <t>včetně prořezu</t>
  </si>
  <si>
    <t>34121005RZ1</t>
  </si>
  <si>
    <t>Kabel sdělovací UTP datový</t>
  </si>
  <si>
    <t>34571063</t>
  </si>
  <si>
    <t>Trubka elektroinstal. ohebná  LPFLEX 2323</t>
  </si>
  <si>
    <t>37421101RZ1</t>
  </si>
  <si>
    <t>Transformátor 1fázový 24V/2,5A DC</t>
  </si>
  <si>
    <t>37421102RZ1</t>
  </si>
  <si>
    <t>Dveřní stanice IP</t>
  </si>
  <si>
    <t>dle PD a specifikace</t>
  </si>
  <si>
    <t>37421104RZ1</t>
  </si>
  <si>
    <t>Kryt pro instalaci do zdi pro dveřní stanici</t>
  </si>
  <si>
    <t>Dle PD a specifikace</t>
  </si>
  <si>
    <t>37421114RZ1</t>
  </si>
  <si>
    <t>Identifikační klíčenka ke dveřím</t>
  </si>
  <si>
    <t>včetně naprogramování</t>
  </si>
  <si>
    <t>37421116RZ1</t>
  </si>
  <si>
    <t>Napájecí Switch pro 2-drát IP</t>
  </si>
  <si>
    <t>37421118RZ1</t>
  </si>
  <si>
    <t>Bytový monitor pro 2-drát IP</t>
  </si>
  <si>
    <t>37421327RZ1</t>
  </si>
  <si>
    <t>Dveřní zámek nízkoodběrový</t>
  </si>
  <si>
    <t>37421328RZ1</t>
  </si>
  <si>
    <t>Jiné malé položky</t>
  </si>
  <si>
    <t>Jiný materiál, popis aj.</t>
  </si>
  <si>
    <t>D96</t>
  </si>
  <si>
    <t>Přesuny suti a vybouraných hmot</t>
  </si>
  <si>
    <t>979017112R00</t>
  </si>
  <si>
    <t xml:space="preserve">Svislé přemístění vyb. hmot nošením na H do 3,5 m </t>
  </si>
  <si>
    <t>979017191R00</t>
  </si>
  <si>
    <t xml:space="preserve">Příplatek k přemístění suti za dalších H 3,5 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</si>
  <si>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</si>
  <si>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</si>
  <si>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</si>
  <si>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</si>
  <si>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</si>
  <si>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</si>
  <si>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</si>
  <si>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</si>
  <si>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979087112R00</t>
  </si>
  <si>
    <t xml:space="preserve">Nakládání suti na dopravní prostředky </t>
  </si>
  <si>
    <t>979999999R00</t>
  </si>
  <si>
    <t xml:space="preserve">Poplatek za skládku 10 % příměsí </t>
  </si>
  <si>
    <t>VSTUPNÍ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</si>
</sst>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0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0" fillId="0" borderId="0" xfId="0" applyFont="1"/>
    <xf numFmtId="3" fontId="11" fillId="0" borderId="0" xfId="0" applyNumberFormat="1" applyFont="1"/>
    <xf numFmtId="4" fontId="11" fillId="0" borderId="0" xfId="0" applyNumberFormat="1" applyFont="1"/>
    <xf numFmtId="4" fontId="0" fillId="0" borderId="0" xfId="0" applyNumberFormat="1"/>
    <xf numFmtId="0" fontId="12" fillId="0" borderId="0" xfId="1" applyFont="1" applyAlignment="1">
      <alignment horizontal="center"/>
    </xf>
    <xf numFmtId="0" fontId="1" fillId="0" borderId="0" xfId="1"/>
    <xf numFmtId="0" fontId="3" fillId="0" borderId="0" xfId="1" applyFont="1"/>
    <xf numFmtId="0" fontId="13" fillId="0" borderId="0" xfId="1" applyFont="1" applyAlignment="1">
      <alignment horizontal="centerContinuous"/>
    </xf>
    <xf numFmtId="0" fontId="14" fillId="0" borderId="0" xfId="1" applyFont="1" applyAlignment="1">
      <alignment horizontal="centerContinuous"/>
    </xf>
    <xf numFmtId="0" fontId="14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" fillId="0" borderId="0" xfId="1" applyNumberFormat="1"/>
    <xf numFmtId="0" fontId="15" fillId="0" borderId="0" xfId="1" applyFont="1"/>
    <xf numFmtId="0" fontId="16" fillId="0" borderId="58" xfId="1" applyFont="1" applyBorder="1" applyAlignment="1">
      <alignment horizontal="center" vertical="top"/>
    </xf>
    <xf numFmtId="49" fontId="16" fillId="0" borderId="58" xfId="1" applyNumberFormat="1" applyFont="1" applyBorder="1" applyAlignment="1">
      <alignment horizontal="left" vertical="top"/>
    </xf>
    <xf numFmtId="0" fontId="16" fillId="0" borderId="58" xfId="1" applyFont="1" applyBorder="1" applyAlignment="1">
      <alignment vertical="top" wrapText="1"/>
    </xf>
    <xf numFmtId="49" fontId="16" fillId="0" borderId="58" xfId="1" applyNumberFormat="1" applyFont="1" applyBorder="1" applyAlignment="1">
      <alignment horizontal="center" shrinkToFit="1"/>
    </xf>
    <xf numFmtId="4" fontId="16" fillId="0" borderId="58" xfId="1" applyNumberFormat="1" applyFont="1" applyBorder="1" applyAlignment="1">
      <alignment horizontal="right"/>
    </xf>
    <xf numFmtId="4" fontId="16" fillId="0" borderId="58" xfId="1" applyNumberFormat="1" applyFont="1" applyBorder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7" fillId="3" borderId="34" xfId="1" applyNumberFormat="1" applyFont="1" applyFill="1" applyBorder="1" applyAlignment="1">
      <alignment horizontal="left" wrapText="1" indent="1"/>
    </xf>
    <xf numFmtId="0" fontId="18" fillId="0" borderId="0" xfId="0" applyNumberFormat="1" applyFont="1"/>
    <xf numFmtId="0" fontId="18" fillId="0" borderId="13" xfId="0" applyNumberFormat="1" applyFont="1" applyBorder="1"/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59" xfId="1" applyNumberFormat="1" applyFont="1" applyFill="1" applyBorder="1" applyAlignment="1">
      <alignment horizontal="left" wrapText="1"/>
    </xf>
    <xf numFmtId="49" fontId="21" fillId="0" borderId="60" xfId="0" applyNumberFormat="1" applyFont="1" applyBorder="1" applyAlignment="1">
      <alignment horizontal="left" wrapText="1"/>
    </xf>
    <xf numFmtId="4" fontId="20" fillId="3" borderId="61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" fillId="0" borderId="0" xfId="1" applyNumberFormat="1"/>
    <xf numFmtId="0" fontId="1" fillId="0" borderId="0" xfId="1" applyBorder="1"/>
    <xf numFmtId="0" fontId="23" fillId="0" borderId="0" xfId="1" applyFont="1" applyAlignment="1"/>
    <xf numFmtId="0" fontId="1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2" fillId="4" borderId="0" xfId="0" applyFont="1" applyFill="1" applyBorder="1" applyAlignment="1">
      <alignment horizontal="centerContinuous"/>
    </xf>
    <xf numFmtId="3" fontId="2" fillId="4" borderId="0" xfId="0" applyNumberFormat="1" applyFont="1" applyFill="1" applyBorder="1" applyAlignment="1">
      <alignment horizontal="centerContinuous"/>
    </xf>
    <xf numFmtId="0" fontId="0" fillId="4" borderId="0" xfId="0" applyFill="1" applyBorder="1"/>
    <xf numFmtId="0" fontId="3" fillId="4" borderId="0" xfId="0" applyFont="1" applyFill="1" applyBorder="1"/>
    <xf numFmtId="0" fontId="4" fillId="4" borderId="0" xfId="0" applyFont="1" applyFill="1" applyBorder="1"/>
    <xf numFmtId="0" fontId="4" fillId="4" borderId="0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center"/>
    </xf>
    <xf numFmtId="4" fontId="6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165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 applyAlignment="1">
      <alignment horizontal="right"/>
    </xf>
    <xf numFmtId="4" fontId="3" fillId="4" borderId="0" xfId="0" applyNumberFormat="1" applyFont="1" applyFill="1" applyBorder="1"/>
    <xf numFmtId="3" fontId="4" fillId="4" borderId="0" xfId="0" applyNumberFormat="1" applyFont="1" applyFill="1" applyBorder="1" applyAlignment="1">
      <alignment horizontal="right"/>
    </xf>
    <xf numFmtId="0" fontId="10" fillId="4" borderId="0" xfId="0" applyFont="1" applyFill="1" applyBorder="1"/>
    <xf numFmtId="3" fontId="11" fillId="4" borderId="0" xfId="0" applyNumberFormat="1" applyFont="1" applyFill="1" applyBorder="1"/>
    <xf numFmtId="4" fontId="11" fillId="4" borderId="0" xfId="0" applyNumberFormat="1" applyFont="1" applyFill="1" applyBorder="1"/>
    <xf numFmtId="4" fontId="0" fillId="4" borderId="0" xfId="0" applyNumberFormat="1" applyFill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69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42</v>
      </c>
      <c r="D2" s="5" t="str">
        <f>Rekapitulace!G2</f>
        <v>Elektroinstalace - EVS 1.NP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67</v>
      </c>
      <c r="B5" s="18"/>
      <c r="C5" s="19" t="s">
        <v>73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71</v>
      </c>
      <c r="B7" s="25"/>
      <c r="C7" s="26" t="s">
        <v>72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 x14ac:dyDescent="0.2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 x14ac:dyDescent="0.2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 x14ac:dyDescent="0.2">
      <c r="A11" s="29" t="s">
        <v>15</v>
      </c>
      <c r="B11" s="13"/>
      <c r="C11" s="30"/>
      <c r="D11" s="30"/>
      <c r="E11" s="30"/>
      <c r="F11" s="41" t="s">
        <v>16</v>
      </c>
      <c r="G11" s="42">
        <v>20200307</v>
      </c>
      <c r="H11" s="37"/>
      <c r="BA11" s="43"/>
      <c r="BB11" s="43"/>
      <c r="BC11" s="43"/>
      <c r="BD11" s="43"/>
      <c r="BE11" s="43"/>
    </row>
    <row r="12" spans="1:57" ht="12.75" customHeight="1" x14ac:dyDescent="0.2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 x14ac:dyDescent="0.25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 x14ac:dyDescent="0.25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5" customHeight="1" x14ac:dyDescent="0.2">
      <c r="A15" s="57"/>
      <c r="B15" s="58" t="s">
        <v>22</v>
      </c>
      <c r="C15" s="59">
        <f>HSV</f>
        <v>0</v>
      </c>
      <c r="D15" s="60">
        <f>Rekapitulace!A18</f>
        <v>0</v>
      </c>
      <c r="E15" s="61"/>
      <c r="F15" s="62"/>
      <c r="G15" s="59">
        <f>Rekapitulace!I18</f>
        <v>0</v>
      </c>
    </row>
    <row r="16" spans="1:57" ht="15.95" customHeight="1" x14ac:dyDescent="0.2">
      <c r="A16" s="57" t="s">
        <v>23</v>
      </c>
      <c r="B16" s="58" t="s">
        <v>24</v>
      </c>
      <c r="C16" s="59">
        <f>PSV</f>
        <v>0</v>
      </c>
      <c r="D16" s="9">
        <f>Rekapitulace!A19</f>
        <v>0</v>
      </c>
      <c r="E16" s="63"/>
      <c r="F16" s="64"/>
      <c r="G16" s="59">
        <f>Rekapitulace!I19</f>
        <v>0</v>
      </c>
    </row>
    <row r="17" spans="1:7" ht="15.95" customHeight="1" x14ac:dyDescent="0.2">
      <c r="A17" s="57" t="s">
        <v>25</v>
      </c>
      <c r="B17" s="58" t="s">
        <v>26</v>
      </c>
      <c r="C17" s="59">
        <f>Mont</f>
        <v>0</v>
      </c>
      <c r="D17" s="9">
        <f>Rekapitulace!A20</f>
        <v>0</v>
      </c>
      <c r="E17" s="63"/>
      <c r="F17" s="64"/>
      <c r="G17" s="59">
        <f>Rekapitulace!I20</f>
        <v>0</v>
      </c>
    </row>
    <row r="18" spans="1:7" ht="15.95" customHeight="1" x14ac:dyDescent="0.2">
      <c r="A18" s="65" t="s">
        <v>27</v>
      </c>
      <c r="B18" s="66" t="s">
        <v>28</v>
      </c>
      <c r="C18" s="59">
        <f>Dodavka</f>
        <v>0</v>
      </c>
      <c r="D18" s="9">
        <f>Rekapitulace!A21</f>
        <v>0</v>
      </c>
      <c r="E18" s="63"/>
      <c r="F18" s="64"/>
      <c r="G18" s="59">
        <f>Rekapitulace!I21</f>
        <v>0</v>
      </c>
    </row>
    <row r="19" spans="1:7" ht="15.95" customHeight="1" x14ac:dyDescent="0.2">
      <c r="A19" s="67" t="s">
        <v>29</v>
      </c>
      <c r="B19" s="58"/>
      <c r="C19" s="59">
        <f>SUM(C15:C18)</f>
        <v>0</v>
      </c>
      <c r="D19" s="9">
        <f>Rekapitulace!A22</f>
        <v>0</v>
      </c>
      <c r="E19" s="63"/>
      <c r="F19" s="64"/>
      <c r="G19" s="59">
        <f>Rekapitulace!I22</f>
        <v>0</v>
      </c>
    </row>
    <row r="20" spans="1:7" ht="15.95" customHeight="1" x14ac:dyDescent="0.2">
      <c r="A20" s="67"/>
      <c r="B20" s="58"/>
      <c r="C20" s="59"/>
      <c r="D20" s="9">
        <f>Rekapitulace!A23</f>
        <v>0</v>
      </c>
      <c r="E20" s="63"/>
      <c r="F20" s="64"/>
      <c r="G20" s="59">
        <f>Rekapitulace!I23</f>
        <v>0</v>
      </c>
    </row>
    <row r="21" spans="1:7" ht="15.95" customHeight="1" x14ac:dyDescent="0.2">
      <c r="A21" s="67" t="s">
        <v>30</v>
      </c>
      <c r="B21" s="58"/>
      <c r="C21" s="59">
        <f>HZS</f>
        <v>0</v>
      </c>
      <c r="D21" s="9">
        <f>Rekapitulace!A24</f>
        <v>0</v>
      </c>
      <c r="E21" s="63"/>
      <c r="F21" s="64"/>
      <c r="G21" s="59">
        <f>Rekapitulace!I24</f>
        <v>0</v>
      </c>
    </row>
    <row r="22" spans="1:7" ht="15.95" customHeight="1" x14ac:dyDescent="0.2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5" customHeight="1" thickBot="1" x14ac:dyDescent="0.25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 x14ac:dyDescent="0.2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 x14ac:dyDescent="0.2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 x14ac:dyDescent="0.2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 x14ac:dyDescent="0.2">
      <c r="A27" s="68"/>
      <c r="B27" s="86"/>
      <c r="C27" s="81"/>
      <c r="D27" s="69"/>
      <c r="E27" s="82"/>
      <c r="F27" s="83"/>
      <c r="G27" s="84"/>
    </row>
    <row r="28" spans="1:7" x14ac:dyDescent="0.2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 x14ac:dyDescent="0.2">
      <c r="A29" s="68"/>
      <c r="B29" s="69"/>
      <c r="C29" s="88"/>
      <c r="D29" s="89"/>
      <c r="E29" s="88"/>
      <c r="F29" s="69"/>
      <c r="G29" s="84"/>
    </row>
    <row r="30" spans="1:7" x14ac:dyDescent="0.2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 x14ac:dyDescent="0.2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 x14ac:dyDescent="0.2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 x14ac:dyDescent="0.2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 x14ac:dyDescent="0.3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 x14ac:dyDescent="0.2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 x14ac:dyDescent="0.2">
      <c r="A37" s="104"/>
      <c r="B37" s="105" t="s">
        <v>195</v>
      </c>
      <c r="C37" s="105"/>
      <c r="D37" s="105"/>
      <c r="E37" s="105"/>
      <c r="F37" s="105"/>
      <c r="G37" s="105"/>
      <c r="H37" t="s">
        <v>5</v>
      </c>
    </row>
    <row r="38" spans="1:8" ht="12.75" customHeight="1" x14ac:dyDescent="0.2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 x14ac:dyDescent="0.2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 x14ac:dyDescent="0.2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 x14ac:dyDescent="0.2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 x14ac:dyDescent="0.2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 x14ac:dyDescent="0.2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 x14ac:dyDescent="0.2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 x14ac:dyDescent="0.2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 x14ac:dyDescent="0.2">
      <c r="B46" s="107"/>
      <c r="C46" s="107"/>
      <c r="D46" s="107"/>
      <c r="E46" s="107"/>
      <c r="F46" s="107"/>
      <c r="G46" s="107"/>
    </row>
    <row r="47" spans="1:8" x14ac:dyDescent="0.2">
      <c r="B47" s="107"/>
      <c r="C47" s="107"/>
      <c r="D47" s="107"/>
      <c r="E47" s="107"/>
      <c r="F47" s="107"/>
      <c r="G47" s="107"/>
    </row>
    <row r="48" spans="1:8" x14ac:dyDescent="0.2">
      <c r="B48" s="107"/>
      <c r="C48" s="107"/>
      <c r="D48" s="107"/>
      <c r="E48" s="107"/>
      <c r="F48" s="107"/>
      <c r="G48" s="107"/>
    </row>
    <row r="49" spans="2:7" x14ac:dyDescent="0.2">
      <c r="B49" s="107"/>
      <c r="C49" s="107"/>
      <c r="D49" s="107"/>
      <c r="E49" s="107"/>
      <c r="F49" s="107"/>
      <c r="G49" s="107"/>
    </row>
    <row r="50" spans="2:7" x14ac:dyDescent="0.2">
      <c r="B50" s="107"/>
      <c r="C50" s="107"/>
      <c r="D50" s="107"/>
      <c r="E50" s="107"/>
      <c r="F50" s="107"/>
      <c r="G50" s="107"/>
    </row>
    <row r="51" spans="2:7" x14ac:dyDescent="0.2">
      <c r="B51" s="107"/>
      <c r="C51" s="107"/>
      <c r="D51" s="107"/>
      <c r="E51" s="107"/>
      <c r="F51" s="107"/>
      <c r="G51" s="107"/>
    </row>
    <row r="52" spans="2:7" x14ac:dyDescent="0.2">
      <c r="B52" s="107"/>
      <c r="C52" s="107"/>
      <c r="D52" s="107"/>
      <c r="E52" s="107"/>
      <c r="F52" s="107"/>
      <c r="G52" s="107"/>
    </row>
    <row r="53" spans="2:7" x14ac:dyDescent="0.2">
      <c r="B53" s="107"/>
      <c r="C53" s="107"/>
      <c r="D53" s="107"/>
      <c r="E53" s="107"/>
      <c r="F53" s="107"/>
      <c r="G53" s="107"/>
    </row>
    <row r="54" spans="2:7" x14ac:dyDescent="0.2">
      <c r="B54" s="107"/>
      <c r="C54" s="107"/>
      <c r="D54" s="107"/>
      <c r="E54" s="107"/>
      <c r="F54" s="107"/>
      <c r="G54" s="107"/>
    </row>
    <row r="55" spans="2:7" x14ac:dyDescent="0.2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G41" sqref="G4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8" t="s">
        <v>48</v>
      </c>
      <c r="B1" s="109"/>
      <c r="C1" s="110" t="str">
        <f>CONCATENATE(cislostavby," ",nazevstavby)</f>
        <v>20200307 OOP Město Albrechtice</v>
      </c>
      <c r="D1" s="111"/>
      <c r="E1" s="112"/>
      <c r="F1" s="111"/>
      <c r="G1" s="113" t="s">
        <v>49</v>
      </c>
      <c r="H1" s="114" t="s">
        <v>74</v>
      </c>
      <c r="I1" s="115"/>
    </row>
    <row r="2" spans="1:57" ht="13.5" thickBot="1" x14ac:dyDescent="0.25">
      <c r="A2" s="116" t="s">
        <v>50</v>
      </c>
      <c r="B2" s="117"/>
      <c r="C2" s="118" t="str">
        <f>CONCATENATE(cisloobjektu," ",nazevobjektu)</f>
        <v>1 Stavební úpravy 1.NP a 4.NP</v>
      </c>
      <c r="D2" s="119"/>
      <c r="E2" s="120"/>
      <c r="F2" s="119"/>
      <c r="G2" s="121" t="s">
        <v>75</v>
      </c>
      <c r="H2" s="122"/>
      <c r="I2" s="123"/>
    </row>
    <row r="3" spans="1:57" ht="13.5" thickTop="1" x14ac:dyDescent="0.2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 x14ac:dyDescent="0.25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5" thickBot="1" x14ac:dyDescent="0.25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5" thickBot="1" x14ac:dyDescent="0.25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 x14ac:dyDescent="0.2">
      <c r="A7" s="209" t="str">
        <f>Položky!B7</f>
        <v>61</v>
      </c>
      <c r="B7" s="133" t="str">
        <f>Položky!C7</f>
        <v>Upravy povrchů vnitřní</v>
      </c>
      <c r="C7" s="69"/>
      <c r="D7" s="134"/>
      <c r="E7" s="210">
        <f>Položky!BA11</f>
        <v>0</v>
      </c>
      <c r="F7" s="211">
        <f>Položky!BB11</f>
        <v>0</v>
      </c>
      <c r="G7" s="211">
        <f>Položky!BC11</f>
        <v>0</v>
      </c>
      <c r="H7" s="211">
        <f>Položky!BD11</f>
        <v>0</v>
      </c>
      <c r="I7" s="212">
        <f>Položky!BE11</f>
        <v>0</v>
      </c>
    </row>
    <row r="8" spans="1:57" s="37" customFormat="1" x14ac:dyDescent="0.2">
      <c r="A8" s="209" t="str">
        <f>Položky!B12</f>
        <v>97</v>
      </c>
      <c r="B8" s="133" t="str">
        <f>Položky!C12</f>
        <v>Prorážení otvorů</v>
      </c>
      <c r="C8" s="69"/>
      <c r="D8" s="134"/>
      <c r="E8" s="210">
        <f>Položky!BA19</f>
        <v>0</v>
      </c>
      <c r="F8" s="211">
        <f>Položky!BB19</f>
        <v>0</v>
      </c>
      <c r="G8" s="211">
        <f>Položky!BC19</f>
        <v>0</v>
      </c>
      <c r="H8" s="211">
        <f>Položky!BD19</f>
        <v>0</v>
      </c>
      <c r="I8" s="212">
        <f>Položky!BE19</f>
        <v>0</v>
      </c>
    </row>
    <row r="9" spans="1:57" s="37" customFormat="1" x14ac:dyDescent="0.2">
      <c r="A9" s="209" t="str">
        <f>Položky!B20</f>
        <v>99</v>
      </c>
      <c r="B9" s="133" t="str">
        <f>Položky!C20</f>
        <v>Staveništní přesun hmot</v>
      </c>
      <c r="C9" s="69"/>
      <c r="D9" s="134"/>
      <c r="E9" s="210">
        <f>Položky!BA22</f>
        <v>0</v>
      </c>
      <c r="F9" s="211">
        <f>Položky!BB22</f>
        <v>0</v>
      </c>
      <c r="G9" s="211">
        <f>Položky!BC22</f>
        <v>0</v>
      </c>
      <c r="H9" s="211">
        <f>Položky!BD22</f>
        <v>0</v>
      </c>
      <c r="I9" s="212">
        <f>Položky!BE22</f>
        <v>0</v>
      </c>
    </row>
    <row r="10" spans="1:57" s="37" customFormat="1" x14ac:dyDescent="0.2">
      <c r="A10" s="209" t="str">
        <f>Položky!B23</f>
        <v>784</v>
      </c>
      <c r="B10" s="133" t="str">
        <f>Položky!C23</f>
        <v>Malby</v>
      </c>
      <c r="C10" s="69"/>
      <c r="D10" s="134"/>
      <c r="E10" s="210">
        <f>Položky!BA31</f>
        <v>0</v>
      </c>
      <c r="F10" s="211">
        <f>Položky!BB31</f>
        <v>0</v>
      </c>
      <c r="G10" s="211">
        <f>Položky!BC31</f>
        <v>0</v>
      </c>
      <c r="H10" s="211">
        <f>Položky!BD31</f>
        <v>0</v>
      </c>
      <c r="I10" s="212">
        <f>Položky!BE31</f>
        <v>0</v>
      </c>
    </row>
    <row r="11" spans="1:57" s="37" customFormat="1" x14ac:dyDescent="0.2">
      <c r="A11" s="209" t="str">
        <f>Položky!B32</f>
        <v>M22</v>
      </c>
      <c r="B11" s="133" t="str">
        <f>Položky!C32</f>
        <v>Montáž sdělovací a zabezp. techniky</v>
      </c>
      <c r="C11" s="69"/>
      <c r="D11" s="134"/>
      <c r="E11" s="210">
        <f>Položky!BA80</f>
        <v>0</v>
      </c>
      <c r="F11" s="211">
        <f>Položky!BB80</f>
        <v>0</v>
      </c>
      <c r="G11" s="211">
        <f>Položky!BC80</f>
        <v>0</v>
      </c>
      <c r="H11" s="211">
        <f>Položky!BD80</f>
        <v>0</v>
      </c>
      <c r="I11" s="212">
        <f>Položky!BE80</f>
        <v>0</v>
      </c>
    </row>
    <row r="12" spans="1:57" s="37" customFormat="1" ht="13.5" thickBot="1" x14ac:dyDescent="0.25">
      <c r="A12" s="209" t="str">
        <f>Položky!B81</f>
        <v>D96</v>
      </c>
      <c r="B12" s="133" t="str">
        <f>Položky!C81</f>
        <v>Přesuny suti a vybouraných hmot</v>
      </c>
      <c r="C12" s="69"/>
      <c r="D12" s="134"/>
      <c r="E12" s="210">
        <f>Položky!BA98</f>
        <v>0</v>
      </c>
      <c r="F12" s="211">
        <f>Položky!BB98</f>
        <v>0</v>
      </c>
      <c r="G12" s="211">
        <f>Položky!BC98</f>
        <v>0</v>
      </c>
      <c r="H12" s="211">
        <f>Položky!BD98</f>
        <v>0</v>
      </c>
      <c r="I12" s="212">
        <f>Položky!BE98</f>
        <v>0</v>
      </c>
    </row>
    <row r="13" spans="1:57" s="141" customFormat="1" ht="13.5" thickBot="1" x14ac:dyDescent="0.25">
      <c r="A13" s="135"/>
      <c r="B13" s="136" t="s">
        <v>57</v>
      </c>
      <c r="C13" s="136"/>
      <c r="D13" s="137"/>
      <c r="E13" s="138">
        <f>SUM(E7:E12)</f>
        <v>0</v>
      </c>
      <c r="F13" s="139">
        <f>SUM(F7:F12)</f>
        <v>0</v>
      </c>
      <c r="G13" s="139">
        <f>SUM(G7:G12)</f>
        <v>0</v>
      </c>
      <c r="H13" s="139">
        <f>SUM(H7:H12)</f>
        <v>0</v>
      </c>
      <c r="I13" s="140">
        <f>SUM(I7:I12)</f>
        <v>0</v>
      </c>
    </row>
    <row r="14" spans="1:57" x14ac:dyDescent="0.2">
      <c r="A14" s="69"/>
      <c r="B14" s="69"/>
      <c r="C14" s="69"/>
      <c r="D14" s="69"/>
      <c r="E14" s="69"/>
      <c r="F14" s="69"/>
      <c r="G14" s="69"/>
      <c r="H14" s="69"/>
      <c r="I14" s="69"/>
    </row>
    <row r="15" spans="1:57" ht="19.5" customHeight="1" x14ac:dyDescent="0.25">
      <c r="A15" s="213"/>
      <c r="B15" s="213"/>
      <c r="C15" s="213"/>
      <c r="D15" s="213"/>
      <c r="E15" s="213"/>
      <c r="F15" s="213"/>
      <c r="G15" s="214"/>
      <c r="H15" s="213"/>
      <c r="I15" s="213"/>
      <c r="J15" s="215"/>
      <c r="K15" s="215"/>
      <c r="L15" s="215"/>
      <c r="BA15" s="43"/>
      <c r="BB15" s="43"/>
      <c r="BC15" s="43"/>
      <c r="BD15" s="43"/>
      <c r="BE15" s="43"/>
    </row>
    <row r="16" spans="1:57" x14ac:dyDescent="0.2">
      <c r="A16" s="216"/>
      <c r="B16" s="216"/>
      <c r="C16" s="216"/>
      <c r="D16" s="216"/>
      <c r="E16" s="216"/>
      <c r="F16" s="216"/>
      <c r="G16" s="216"/>
      <c r="H16" s="216"/>
      <c r="I16" s="216"/>
      <c r="J16" s="215"/>
      <c r="K16" s="215"/>
      <c r="L16" s="215"/>
    </row>
    <row r="17" spans="1:53" x14ac:dyDescent="0.2">
      <c r="A17" s="217"/>
      <c r="B17" s="217"/>
      <c r="C17" s="217"/>
      <c r="D17" s="216"/>
      <c r="E17" s="218"/>
      <c r="F17" s="218"/>
      <c r="G17" s="219"/>
      <c r="H17" s="220"/>
      <c r="I17" s="220"/>
      <c r="J17" s="215"/>
      <c r="K17" s="215"/>
      <c r="L17" s="215"/>
    </row>
    <row r="18" spans="1:53" x14ac:dyDescent="0.2">
      <c r="A18" s="216"/>
      <c r="B18" s="216"/>
      <c r="C18" s="216"/>
      <c r="D18" s="216"/>
      <c r="E18" s="221"/>
      <c r="F18" s="222"/>
      <c r="G18" s="221"/>
      <c r="H18" s="223"/>
      <c r="I18" s="221"/>
      <c r="J18" s="215"/>
      <c r="K18" s="215"/>
      <c r="L18" s="215"/>
      <c r="BA18">
        <v>0</v>
      </c>
    </row>
    <row r="19" spans="1:53" x14ac:dyDescent="0.2">
      <c r="A19" s="216"/>
      <c r="B19" s="216"/>
      <c r="C19" s="216"/>
      <c r="D19" s="216"/>
      <c r="E19" s="221"/>
      <c r="F19" s="222"/>
      <c r="G19" s="221"/>
      <c r="H19" s="223"/>
      <c r="I19" s="221"/>
      <c r="J19" s="215"/>
      <c r="K19" s="215"/>
      <c r="L19" s="215"/>
      <c r="BA19">
        <v>0</v>
      </c>
    </row>
    <row r="20" spans="1:53" x14ac:dyDescent="0.2">
      <c r="A20" s="216"/>
      <c r="B20" s="216"/>
      <c r="C20" s="216"/>
      <c r="D20" s="216"/>
      <c r="E20" s="221"/>
      <c r="F20" s="222"/>
      <c r="G20" s="221"/>
      <c r="H20" s="223"/>
      <c r="I20" s="221"/>
      <c r="J20" s="215"/>
      <c r="K20" s="215"/>
      <c r="L20" s="215"/>
      <c r="BA20">
        <v>0</v>
      </c>
    </row>
    <row r="21" spans="1:53" x14ac:dyDescent="0.2">
      <c r="A21" s="216"/>
      <c r="B21" s="216"/>
      <c r="C21" s="216"/>
      <c r="D21" s="216"/>
      <c r="E21" s="221"/>
      <c r="F21" s="222"/>
      <c r="G21" s="221"/>
      <c r="H21" s="223"/>
      <c r="I21" s="221"/>
      <c r="J21" s="215"/>
      <c r="K21" s="215"/>
      <c r="L21" s="215"/>
      <c r="BA21">
        <v>0</v>
      </c>
    </row>
    <row r="22" spans="1:53" x14ac:dyDescent="0.2">
      <c r="A22" s="216"/>
      <c r="B22" s="216"/>
      <c r="C22" s="216"/>
      <c r="D22" s="216"/>
      <c r="E22" s="221"/>
      <c r="F22" s="222"/>
      <c r="G22" s="221"/>
      <c r="H22" s="223"/>
      <c r="I22" s="221"/>
      <c r="J22" s="215"/>
      <c r="K22" s="215"/>
      <c r="L22" s="215"/>
      <c r="BA22">
        <v>1</v>
      </c>
    </row>
    <row r="23" spans="1:53" x14ac:dyDescent="0.2">
      <c r="A23" s="216"/>
      <c r="B23" s="216"/>
      <c r="C23" s="216"/>
      <c r="D23" s="216"/>
      <c r="E23" s="221"/>
      <c r="F23" s="222"/>
      <c r="G23" s="221"/>
      <c r="H23" s="223"/>
      <c r="I23" s="221"/>
      <c r="J23" s="215"/>
      <c r="K23" s="215"/>
      <c r="L23" s="215"/>
      <c r="BA23">
        <v>1</v>
      </c>
    </row>
    <row r="24" spans="1:53" x14ac:dyDescent="0.2">
      <c r="A24" s="216"/>
      <c r="B24" s="216"/>
      <c r="C24" s="216"/>
      <c r="D24" s="216"/>
      <c r="E24" s="221"/>
      <c r="F24" s="222"/>
      <c r="G24" s="221"/>
      <c r="H24" s="223"/>
      <c r="I24" s="221"/>
      <c r="J24" s="215"/>
      <c r="K24" s="215"/>
      <c r="L24" s="215"/>
      <c r="BA24">
        <v>2</v>
      </c>
    </row>
    <row r="25" spans="1:53" x14ac:dyDescent="0.2">
      <c r="A25" s="216"/>
      <c r="B25" s="216"/>
      <c r="C25" s="216"/>
      <c r="D25" s="216"/>
      <c r="E25" s="221"/>
      <c r="F25" s="222"/>
      <c r="G25" s="221"/>
      <c r="H25" s="223"/>
      <c r="I25" s="221"/>
      <c r="J25" s="215"/>
      <c r="K25" s="215"/>
      <c r="L25" s="215"/>
      <c r="BA25">
        <v>2</v>
      </c>
    </row>
    <row r="26" spans="1:53" x14ac:dyDescent="0.2">
      <c r="A26" s="216"/>
      <c r="B26" s="217"/>
      <c r="C26" s="216"/>
      <c r="D26" s="224"/>
      <c r="E26" s="224"/>
      <c r="F26" s="224"/>
      <c r="G26" s="224"/>
      <c r="H26" s="225"/>
      <c r="I26" s="225"/>
      <c r="J26" s="215"/>
      <c r="K26" s="215"/>
      <c r="L26" s="215"/>
    </row>
    <row r="27" spans="1:53" x14ac:dyDescent="0.2">
      <c r="A27" s="215"/>
      <c r="B27" s="215"/>
      <c r="C27" s="215"/>
      <c r="D27" s="215"/>
      <c r="E27" s="215"/>
      <c r="F27" s="215"/>
      <c r="G27" s="215"/>
      <c r="H27" s="215"/>
      <c r="I27" s="215"/>
      <c r="J27" s="215"/>
      <c r="K27" s="215"/>
      <c r="L27" s="215"/>
    </row>
    <row r="28" spans="1:53" x14ac:dyDescent="0.2">
      <c r="A28" s="215"/>
      <c r="B28" s="226"/>
      <c r="C28" s="215"/>
      <c r="D28" s="215"/>
      <c r="E28" s="215"/>
      <c r="F28" s="227"/>
      <c r="G28" s="228"/>
      <c r="H28" s="228"/>
      <c r="I28" s="229"/>
      <c r="J28" s="215"/>
      <c r="K28" s="215"/>
      <c r="L28" s="215"/>
    </row>
    <row r="29" spans="1:53" x14ac:dyDescent="0.2">
      <c r="A29" s="215"/>
      <c r="B29" s="215"/>
      <c r="C29" s="215"/>
      <c r="D29" s="215"/>
      <c r="E29" s="215"/>
      <c r="F29" s="227"/>
      <c r="G29" s="228"/>
      <c r="H29" s="228"/>
      <c r="I29" s="229"/>
      <c r="J29" s="215"/>
      <c r="K29" s="215"/>
      <c r="L29" s="215"/>
    </row>
    <row r="30" spans="1:53" x14ac:dyDescent="0.2">
      <c r="A30" s="215"/>
      <c r="B30" s="215"/>
      <c r="C30" s="215"/>
      <c r="D30" s="215"/>
      <c r="E30" s="215"/>
      <c r="F30" s="227"/>
      <c r="G30" s="228"/>
      <c r="H30" s="228"/>
      <c r="I30" s="229"/>
      <c r="J30" s="215"/>
      <c r="K30" s="215"/>
      <c r="L30" s="215"/>
    </row>
    <row r="31" spans="1:53" x14ac:dyDescent="0.2">
      <c r="A31" s="215"/>
      <c r="B31" s="215"/>
      <c r="C31" s="215"/>
      <c r="D31" s="215"/>
      <c r="E31" s="215"/>
      <c r="F31" s="227"/>
      <c r="G31" s="228"/>
      <c r="H31" s="228"/>
      <c r="I31" s="229"/>
      <c r="J31" s="215"/>
      <c r="K31" s="215"/>
      <c r="L31" s="215"/>
    </row>
    <row r="32" spans="1:53" x14ac:dyDescent="0.2">
      <c r="A32" s="215"/>
      <c r="B32" s="215"/>
      <c r="C32" s="215"/>
      <c r="D32" s="215"/>
      <c r="E32" s="215"/>
      <c r="F32" s="227"/>
      <c r="G32" s="228"/>
      <c r="H32" s="228"/>
      <c r="I32" s="229"/>
      <c r="J32" s="215"/>
      <c r="K32" s="215"/>
      <c r="L32" s="215"/>
    </row>
    <row r="33" spans="1:12" x14ac:dyDescent="0.2">
      <c r="A33" s="215"/>
      <c r="B33" s="215"/>
      <c r="C33" s="215"/>
      <c r="D33" s="215"/>
      <c r="E33" s="215"/>
      <c r="F33" s="227"/>
      <c r="G33" s="228"/>
      <c r="H33" s="228"/>
      <c r="I33" s="229"/>
      <c r="J33" s="215"/>
      <c r="K33" s="215"/>
      <c r="L33" s="215"/>
    </row>
    <row r="34" spans="1:12" x14ac:dyDescent="0.2">
      <c r="A34" s="215"/>
      <c r="B34" s="215"/>
      <c r="C34" s="215"/>
      <c r="D34" s="215"/>
      <c r="E34" s="215"/>
      <c r="F34" s="227"/>
      <c r="G34" s="228"/>
      <c r="H34" s="228"/>
      <c r="I34" s="229"/>
      <c r="J34" s="215"/>
      <c r="K34" s="215"/>
      <c r="L34" s="215"/>
    </row>
    <row r="35" spans="1:12" x14ac:dyDescent="0.2">
      <c r="F35" s="142"/>
      <c r="G35" s="143"/>
      <c r="H35" s="143"/>
      <c r="I35" s="144"/>
    </row>
    <row r="36" spans="1:12" x14ac:dyDescent="0.2">
      <c r="F36" s="142"/>
      <c r="G36" s="143"/>
      <c r="H36" s="143"/>
      <c r="I36" s="144"/>
    </row>
    <row r="37" spans="1:12" x14ac:dyDescent="0.2">
      <c r="F37" s="142"/>
      <c r="G37" s="143"/>
      <c r="H37" s="143"/>
      <c r="I37" s="144"/>
    </row>
    <row r="38" spans="1:12" x14ac:dyDescent="0.2">
      <c r="F38" s="142"/>
      <c r="G38" s="143"/>
      <c r="H38" s="143"/>
      <c r="I38" s="144"/>
    </row>
    <row r="39" spans="1:12" x14ac:dyDescent="0.2">
      <c r="F39" s="142"/>
      <c r="G39" s="143"/>
      <c r="H39" s="143"/>
      <c r="I39" s="144"/>
    </row>
    <row r="40" spans="1:12" x14ac:dyDescent="0.2">
      <c r="F40" s="142"/>
      <c r="G40" s="143"/>
      <c r="H40" s="143"/>
      <c r="I40" s="144"/>
    </row>
    <row r="41" spans="1:12" x14ac:dyDescent="0.2">
      <c r="F41" s="142"/>
      <c r="G41" s="143"/>
      <c r="H41" s="143"/>
      <c r="I41" s="144"/>
    </row>
    <row r="42" spans="1:12" x14ac:dyDescent="0.2">
      <c r="F42" s="142"/>
      <c r="G42" s="143"/>
      <c r="H42" s="143"/>
      <c r="I42" s="144"/>
    </row>
    <row r="43" spans="1:12" x14ac:dyDescent="0.2">
      <c r="F43" s="142"/>
      <c r="G43" s="143"/>
      <c r="H43" s="143"/>
      <c r="I43" s="144"/>
    </row>
    <row r="44" spans="1:12" x14ac:dyDescent="0.2">
      <c r="F44" s="142"/>
      <c r="G44" s="143"/>
      <c r="H44" s="143"/>
      <c r="I44" s="144"/>
    </row>
    <row r="45" spans="1:12" x14ac:dyDescent="0.2">
      <c r="F45" s="142"/>
      <c r="G45" s="143"/>
      <c r="H45" s="143"/>
      <c r="I45" s="144"/>
    </row>
    <row r="46" spans="1:12" x14ac:dyDescent="0.2">
      <c r="F46" s="142"/>
      <c r="G46" s="143"/>
      <c r="H46" s="143"/>
      <c r="I46" s="144"/>
    </row>
    <row r="47" spans="1:12" x14ac:dyDescent="0.2">
      <c r="F47" s="142"/>
      <c r="G47" s="143"/>
      <c r="H47" s="143"/>
      <c r="I47" s="144"/>
    </row>
    <row r="48" spans="1:12" x14ac:dyDescent="0.2">
      <c r="F48" s="142"/>
      <c r="G48" s="143"/>
      <c r="H48" s="143"/>
      <c r="I48" s="144"/>
    </row>
    <row r="49" spans="6:9" x14ac:dyDescent="0.2">
      <c r="F49" s="142"/>
      <c r="G49" s="143"/>
      <c r="H49" s="143"/>
      <c r="I49" s="144"/>
    </row>
    <row r="50" spans="6:9" x14ac:dyDescent="0.2">
      <c r="F50" s="142"/>
      <c r="G50" s="143"/>
      <c r="H50" s="143"/>
      <c r="I50" s="144"/>
    </row>
    <row r="51" spans="6:9" x14ac:dyDescent="0.2">
      <c r="F51" s="142"/>
      <c r="G51" s="143"/>
      <c r="H51" s="143"/>
      <c r="I51" s="144"/>
    </row>
    <row r="52" spans="6:9" x14ac:dyDescent="0.2">
      <c r="F52" s="142"/>
      <c r="G52" s="143"/>
      <c r="H52" s="143"/>
      <c r="I52" s="144"/>
    </row>
    <row r="53" spans="6:9" x14ac:dyDescent="0.2">
      <c r="F53" s="142"/>
      <c r="G53" s="143"/>
      <c r="H53" s="143"/>
      <c r="I53" s="144"/>
    </row>
    <row r="54" spans="6:9" x14ac:dyDescent="0.2">
      <c r="F54" s="142"/>
      <c r="G54" s="143"/>
      <c r="H54" s="143"/>
      <c r="I54" s="144"/>
    </row>
    <row r="55" spans="6:9" x14ac:dyDescent="0.2">
      <c r="F55" s="142"/>
      <c r="G55" s="143"/>
      <c r="H55" s="143"/>
      <c r="I55" s="144"/>
    </row>
    <row r="56" spans="6:9" x14ac:dyDescent="0.2">
      <c r="F56" s="142"/>
      <c r="G56" s="143"/>
      <c r="H56" s="143"/>
      <c r="I56" s="144"/>
    </row>
    <row r="57" spans="6:9" x14ac:dyDescent="0.2">
      <c r="F57" s="142"/>
      <c r="G57" s="143"/>
      <c r="H57" s="143"/>
      <c r="I57" s="144"/>
    </row>
    <row r="58" spans="6:9" x14ac:dyDescent="0.2">
      <c r="F58" s="142"/>
      <c r="G58" s="143"/>
      <c r="H58" s="143"/>
      <c r="I58" s="144"/>
    </row>
    <row r="59" spans="6:9" x14ac:dyDescent="0.2">
      <c r="F59" s="142"/>
      <c r="G59" s="143"/>
      <c r="H59" s="143"/>
      <c r="I59" s="144"/>
    </row>
    <row r="60" spans="6:9" x14ac:dyDescent="0.2">
      <c r="F60" s="142"/>
      <c r="G60" s="143"/>
      <c r="H60" s="143"/>
      <c r="I60" s="144"/>
    </row>
    <row r="61" spans="6:9" x14ac:dyDescent="0.2">
      <c r="F61" s="142"/>
      <c r="G61" s="143"/>
      <c r="H61" s="143"/>
      <c r="I61" s="144"/>
    </row>
    <row r="62" spans="6:9" x14ac:dyDescent="0.2">
      <c r="F62" s="142"/>
      <c r="G62" s="143"/>
      <c r="H62" s="143"/>
      <c r="I62" s="144"/>
    </row>
    <row r="63" spans="6:9" x14ac:dyDescent="0.2">
      <c r="F63" s="142"/>
      <c r="G63" s="143"/>
      <c r="H63" s="143"/>
      <c r="I63" s="144"/>
    </row>
    <row r="64" spans="6:9" x14ac:dyDescent="0.2">
      <c r="F64" s="142"/>
      <c r="G64" s="143"/>
      <c r="H64" s="143"/>
      <c r="I64" s="144"/>
    </row>
    <row r="65" spans="6:9" x14ac:dyDescent="0.2">
      <c r="F65" s="142"/>
      <c r="G65" s="143"/>
      <c r="H65" s="143"/>
      <c r="I65" s="144"/>
    </row>
    <row r="66" spans="6:9" x14ac:dyDescent="0.2">
      <c r="F66" s="142"/>
      <c r="G66" s="143"/>
      <c r="H66" s="143"/>
      <c r="I66" s="144"/>
    </row>
    <row r="67" spans="6:9" x14ac:dyDescent="0.2">
      <c r="F67" s="142"/>
      <c r="G67" s="143"/>
      <c r="H67" s="143"/>
      <c r="I67" s="144"/>
    </row>
    <row r="68" spans="6:9" x14ac:dyDescent="0.2">
      <c r="F68" s="142"/>
      <c r="G68" s="143"/>
      <c r="H68" s="143"/>
      <c r="I68" s="144"/>
    </row>
    <row r="69" spans="6:9" x14ac:dyDescent="0.2">
      <c r="F69" s="142"/>
      <c r="G69" s="143"/>
      <c r="H69" s="143"/>
      <c r="I69" s="144"/>
    </row>
    <row r="70" spans="6:9" x14ac:dyDescent="0.2">
      <c r="F70" s="142"/>
      <c r="G70" s="143"/>
      <c r="H70" s="143"/>
      <c r="I70" s="144"/>
    </row>
    <row r="71" spans="6:9" x14ac:dyDescent="0.2">
      <c r="F71" s="142"/>
      <c r="G71" s="143"/>
      <c r="H71" s="143"/>
      <c r="I71" s="144"/>
    </row>
    <row r="72" spans="6:9" x14ac:dyDescent="0.2">
      <c r="F72" s="142"/>
      <c r="G72" s="143"/>
      <c r="H72" s="143"/>
      <c r="I72" s="144"/>
    </row>
    <row r="73" spans="6:9" x14ac:dyDescent="0.2">
      <c r="F73" s="142"/>
      <c r="G73" s="143"/>
      <c r="H73" s="143"/>
      <c r="I73" s="144"/>
    </row>
    <row r="74" spans="6:9" x14ac:dyDescent="0.2">
      <c r="F74" s="142"/>
      <c r="G74" s="143"/>
      <c r="H74" s="143"/>
      <c r="I74" s="144"/>
    </row>
    <row r="75" spans="6:9" x14ac:dyDescent="0.2">
      <c r="F75" s="142"/>
      <c r="G75" s="143"/>
      <c r="H75" s="143"/>
      <c r="I75" s="144"/>
    </row>
    <row r="76" spans="6:9" x14ac:dyDescent="0.2">
      <c r="F76" s="142"/>
      <c r="G76" s="143"/>
      <c r="H76" s="143"/>
      <c r="I76" s="144"/>
    </row>
    <row r="77" spans="6:9" x14ac:dyDescent="0.2">
      <c r="F77" s="142"/>
      <c r="G77" s="143"/>
      <c r="H77" s="143"/>
      <c r="I77" s="144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71"/>
  <sheetViews>
    <sheetView showGridLines="0" showZeros="0" tabSelected="1" zoomScaleNormal="100" workbookViewId="0">
      <selection activeCell="A98" sqref="A98:IV100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203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145" t="s">
        <v>70</v>
      </c>
      <c r="B1" s="145"/>
      <c r="C1" s="145"/>
      <c r="D1" s="145"/>
      <c r="E1" s="145"/>
      <c r="F1" s="145"/>
      <c r="G1" s="145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108" t="s">
        <v>48</v>
      </c>
      <c r="B3" s="109"/>
      <c r="C3" s="110" t="str">
        <f>CONCATENATE(cislostavby," ",nazevstavby)</f>
        <v>20200307 OOP Město Albrechtice</v>
      </c>
      <c r="D3" s="151"/>
      <c r="E3" s="152" t="s">
        <v>58</v>
      </c>
      <c r="F3" s="153" t="str">
        <f>Rekapitulace!H1</f>
        <v>42</v>
      </c>
      <c r="G3" s="154"/>
    </row>
    <row r="4" spans="1:104" ht="13.5" thickBot="1" x14ac:dyDescent="0.25">
      <c r="A4" s="155" t="s">
        <v>50</v>
      </c>
      <c r="B4" s="117"/>
      <c r="C4" s="118" t="str">
        <f>CONCATENATE(cisloobjektu," ",nazevobjektu)</f>
        <v>1 Stavební úpravy 1.NP a 4.NP</v>
      </c>
      <c r="D4" s="156"/>
      <c r="E4" s="157" t="str">
        <f>Rekapitulace!G2</f>
        <v>Elektroinstalace - EVS 1.NP</v>
      </c>
      <c r="F4" s="158"/>
      <c r="G4" s="159"/>
    </row>
    <row r="5" spans="1:104" ht="13.5" thickTop="1" x14ac:dyDescent="0.2">
      <c r="A5" s="160"/>
      <c r="B5" s="147"/>
      <c r="C5" s="147"/>
      <c r="D5" s="147"/>
      <c r="E5" s="161"/>
      <c r="F5" s="147"/>
      <c r="G5" s="162"/>
    </row>
    <row r="6" spans="1:104" x14ac:dyDescent="0.2">
      <c r="A6" s="163" t="s">
        <v>59</v>
      </c>
      <c r="B6" s="164" t="s">
        <v>60</v>
      </c>
      <c r="C6" s="164" t="s">
        <v>61</v>
      </c>
      <c r="D6" s="164" t="s">
        <v>62</v>
      </c>
      <c r="E6" s="165" t="s">
        <v>63</v>
      </c>
      <c r="F6" s="164" t="s">
        <v>64</v>
      </c>
      <c r="G6" s="166" t="s">
        <v>65</v>
      </c>
    </row>
    <row r="7" spans="1:104" x14ac:dyDescent="0.2">
      <c r="A7" s="167" t="s">
        <v>66</v>
      </c>
      <c r="B7" s="168" t="s">
        <v>76</v>
      </c>
      <c r="C7" s="169" t="s">
        <v>77</v>
      </c>
      <c r="D7" s="170"/>
      <c r="E7" s="171"/>
      <c r="F7" s="171"/>
      <c r="G7" s="172"/>
      <c r="H7" s="173"/>
      <c r="I7" s="173"/>
      <c r="O7" s="174">
        <v>1</v>
      </c>
    </row>
    <row r="8" spans="1:104" ht="22.5" x14ac:dyDescent="0.2">
      <c r="A8" s="175">
        <v>1</v>
      </c>
      <c r="B8" s="176" t="s">
        <v>78</v>
      </c>
      <c r="C8" s="177" t="s">
        <v>79</v>
      </c>
      <c r="D8" s="178" t="s">
        <v>80</v>
      </c>
      <c r="E8" s="179">
        <v>8.8000000000000007</v>
      </c>
      <c r="F8" s="179">
        <v>0</v>
      </c>
      <c r="G8" s="180">
        <f>E8*F8</f>
        <v>0</v>
      </c>
      <c r="O8" s="174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4">
        <v>1</v>
      </c>
      <c r="CB8" s="174">
        <v>1</v>
      </c>
      <c r="CZ8" s="146">
        <v>6.8000000000000005E-2</v>
      </c>
    </row>
    <row r="9" spans="1:104" x14ac:dyDescent="0.2">
      <c r="A9" s="181"/>
      <c r="B9" s="182"/>
      <c r="C9" s="183" t="s">
        <v>81</v>
      </c>
      <c r="D9" s="184"/>
      <c r="E9" s="184"/>
      <c r="F9" s="184"/>
      <c r="G9" s="185"/>
      <c r="L9" s="186" t="s">
        <v>81</v>
      </c>
      <c r="O9" s="174">
        <v>3</v>
      </c>
    </row>
    <row r="10" spans="1:104" x14ac:dyDescent="0.2">
      <c r="A10" s="181"/>
      <c r="B10" s="187"/>
      <c r="C10" s="188" t="s">
        <v>82</v>
      </c>
      <c r="D10" s="189"/>
      <c r="E10" s="190">
        <v>8.8000000000000007</v>
      </c>
      <c r="F10" s="191"/>
      <c r="G10" s="192"/>
      <c r="M10" s="186" t="s">
        <v>82</v>
      </c>
      <c r="O10" s="174"/>
    </row>
    <row r="11" spans="1:104" x14ac:dyDescent="0.2">
      <c r="A11" s="193"/>
      <c r="B11" s="194" t="s">
        <v>68</v>
      </c>
      <c r="C11" s="195" t="str">
        <f>CONCATENATE(B7," ",C7)</f>
        <v>61 Upravy povrchů vnitřní</v>
      </c>
      <c r="D11" s="196"/>
      <c r="E11" s="197"/>
      <c r="F11" s="198"/>
      <c r="G11" s="199">
        <f>SUM(G7:G10)</f>
        <v>0</v>
      </c>
      <c r="O11" s="174">
        <v>4</v>
      </c>
      <c r="BA11" s="200">
        <f>SUM(BA7:BA10)</f>
        <v>0</v>
      </c>
      <c r="BB11" s="200">
        <f>SUM(BB7:BB10)</f>
        <v>0</v>
      </c>
      <c r="BC11" s="200">
        <f>SUM(BC7:BC10)</f>
        <v>0</v>
      </c>
      <c r="BD11" s="200">
        <f>SUM(BD7:BD10)</f>
        <v>0</v>
      </c>
      <c r="BE11" s="200">
        <f>SUM(BE7:BE10)</f>
        <v>0</v>
      </c>
    </row>
    <row r="12" spans="1:104" x14ac:dyDescent="0.2">
      <c r="A12" s="167" t="s">
        <v>66</v>
      </c>
      <c r="B12" s="168" t="s">
        <v>83</v>
      </c>
      <c r="C12" s="169" t="s">
        <v>84</v>
      </c>
      <c r="D12" s="170"/>
      <c r="E12" s="171"/>
      <c r="F12" s="171"/>
      <c r="G12" s="172"/>
      <c r="H12" s="173"/>
      <c r="I12" s="173"/>
      <c r="O12" s="174">
        <v>1</v>
      </c>
    </row>
    <row r="13" spans="1:104" x14ac:dyDescent="0.2">
      <c r="A13" s="175">
        <v>2</v>
      </c>
      <c r="B13" s="176" t="s">
        <v>85</v>
      </c>
      <c r="C13" s="177" t="s">
        <v>86</v>
      </c>
      <c r="D13" s="178" t="s">
        <v>87</v>
      </c>
      <c r="E13" s="179">
        <v>8</v>
      </c>
      <c r="F13" s="179">
        <v>0</v>
      </c>
      <c r="G13" s="180">
        <f>E13*F13</f>
        <v>0</v>
      </c>
      <c r="O13" s="174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4">
        <v>1</v>
      </c>
      <c r="CB13" s="174">
        <v>1</v>
      </c>
      <c r="CZ13" s="146">
        <v>0</v>
      </c>
    </row>
    <row r="14" spans="1:104" x14ac:dyDescent="0.2">
      <c r="A14" s="181"/>
      <c r="B14" s="182"/>
      <c r="C14" s="183" t="s">
        <v>88</v>
      </c>
      <c r="D14" s="184"/>
      <c r="E14" s="184"/>
      <c r="F14" s="184"/>
      <c r="G14" s="185"/>
      <c r="L14" s="186" t="s">
        <v>88</v>
      </c>
      <c r="O14" s="174">
        <v>3</v>
      </c>
    </row>
    <row r="15" spans="1:104" x14ac:dyDescent="0.2">
      <c r="A15" s="175">
        <v>3</v>
      </c>
      <c r="B15" s="176" t="s">
        <v>89</v>
      </c>
      <c r="C15" s="177" t="s">
        <v>90</v>
      </c>
      <c r="D15" s="178" t="s">
        <v>91</v>
      </c>
      <c r="E15" s="179">
        <v>25</v>
      </c>
      <c r="F15" s="179">
        <v>0</v>
      </c>
      <c r="G15" s="180">
        <f>E15*F15</f>
        <v>0</v>
      </c>
      <c r="O15" s="174">
        <v>2</v>
      </c>
      <c r="AA15" s="146">
        <v>1</v>
      </c>
      <c r="AB15" s="146">
        <v>1</v>
      </c>
      <c r="AC15" s="146">
        <v>1</v>
      </c>
      <c r="AZ15" s="146">
        <v>1</v>
      </c>
      <c r="BA15" s="146">
        <f>IF(AZ15=1,G15,0)</f>
        <v>0</v>
      </c>
      <c r="BB15" s="146">
        <f>IF(AZ15=2,G15,0)</f>
        <v>0</v>
      </c>
      <c r="BC15" s="146">
        <f>IF(AZ15=3,G15,0)</f>
        <v>0</v>
      </c>
      <c r="BD15" s="146">
        <f>IF(AZ15=4,G15,0)</f>
        <v>0</v>
      </c>
      <c r="BE15" s="146">
        <f>IF(AZ15=5,G15,0)</f>
        <v>0</v>
      </c>
      <c r="CA15" s="174">
        <v>1</v>
      </c>
      <c r="CB15" s="174">
        <v>1</v>
      </c>
      <c r="CZ15" s="146">
        <v>4.8999999999999998E-4</v>
      </c>
    </row>
    <row r="16" spans="1:104" x14ac:dyDescent="0.2">
      <c r="A16" s="181"/>
      <c r="B16" s="182"/>
      <c r="C16" s="183" t="s">
        <v>92</v>
      </c>
      <c r="D16" s="184"/>
      <c r="E16" s="184"/>
      <c r="F16" s="184"/>
      <c r="G16" s="185"/>
      <c r="L16" s="186" t="s">
        <v>92</v>
      </c>
      <c r="O16" s="174">
        <v>3</v>
      </c>
    </row>
    <row r="17" spans="1:104" x14ac:dyDescent="0.2">
      <c r="A17" s="175">
        <v>4</v>
      </c>
      <c r="B17" s="176" t="s">
        <v>93</v>
      </c>
      <c r="C17" s="177" t="s">
        <v>94</v>
      </c>
      <c r="D17" s="178" t="s">
        <v>91</v>
      </c>
      <c r="E17" s="179">
        <v>35</v>
      </c>
      <c r="F17" s="179">
        <v>0</v>
      </c>
      <c r="G17" s="180">
        <f>E17*F17</f>
        <v>0</v>
      </c>
      <c r="O17" s="174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4">
        <v>1</v>
      </c>
      <c r="CB17" s="174">
        <v>1</v>
      </c>
      <c r="CZ17" s="146">
        <v>4.8999999999999998E-4</v>
      </c>
    </row>
    <row r="18" spans="1:104" ht="22.5" x14ac:dyDescent="0.2">
      <c r="A18" s="175">
        <v>5</v>
      </c>
      <c r="B18" s="176" t="s">
        <v>95</v>
      </c>
      <c r="C18" s="177" t="s">
        <v>96</v>
      </c>
      <c r="D18" s="178" t="s">
        <v>97</v>
      </c>
      <c r="E18" s="179">
        <v>1</v>
      </c>
      <c r="F18" s="179">
        <v>0</v>
      </c>
      <c r="G18" s="180">
        <f>E18*F18</f>
        <v>0</v>
      </c>
      <c r="O18" s="174">
        <v>2</v>
      </c>
      <c r="AA18" s="146">
        <v>1</v>
      </c>
      <c r="AB18" s="146">
        <v>3</v>
      </c>
      <c r="AC18" s="146">
        <v>3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4">
        <v>1</v>
      </c>
      <c r="CB18" s="174">
        <v>3</v>
      </c>
      <c r="CZ18" s="146">
        <v>0</v>
      </c>
    </row>
    <row r="19" spans="1:104" x14ac:dyDescent="0.2">
      <c r="A19" s="193"/>
      <c r="B19" s="194" t="s">
        <v>68</v>
      </c>
      <c r="C19" s="195" t="str">
        <f>CONCATENATE(B12," ",C12)</f>
        <v>97 Prorážení otvorů</v>
      </c>
      <c r="D19" s="196"/>
      <c r="E19" s="197"/>
      <c r="F19" s="198"/>
      <c r="G19" s="199">
        <f>SUM(G12:G18)</f>
        <v>0</v>
      </c>
      <c r="O19" s="174">
        <v>4</v>
      </c>
      <c r="BA19" s="200">
        <f>SUM(BA12:BA18)</f>
        <v>0</v>
      </c>
      <c r="BB19" s="200">
        <f>SUM(BB12:BB18)</f>
        <v>0</v>
      </c>
      <c r="BC19" s="200">
        <f>SUM(BC12:BC18)</f>
        <v>0</v>
      </c>
      <c r="BD19" s="200">
        <f>SUM(BD12:BD18)</f>
        <v>0</v>
      </c>
      <c r="BE19" s="200">
        <f>SUM(BE12:BE18)</f>
        <v>0</v>
      </c>
    </row>
    <row r="20" spans="1:104" x14ac:dyDescent="0.2">
      <c r="A20" s="167" t="s">
        <v>66</v>
      </c>
      <c r="B20" s="168" t="s">
        <v>98</v>
      </c>
      <c r="C20" s="169" t="s">
        <v>99</v>
      </c>
      <c r="D20" s="170"/>
      <c r="E20" s="171"/>
      <c r="F20" s="171"/>
      <c r="G20" s="172"/>
      <c r="H20" s="173"/>
      <c r="I20" s="173"/>
      <c r="O20" s="174">
        <v>1</v>
      </c>
    </row>
    <row r="21" spans="1:104" x14ac:dyDescent="0.2">
      <c r="A21" s="175">
        <v>6</v>
      </c>
      <c r="B21" s="176" t="s">
        <v>100</v>
      </c>
      <c r="C21" s="177" t="s">
        <v>101</v>
      </c>
      <c r="D21" s="178" t="s">
        <v>97</v>
      </c>
      <c r="E21" s="179">
        <v>0.62780000000000002</v>
      </c>
      <c r="F21" s="179">
        <v>0</v>
      </c>
      <c r="G21" s="180">
        <f>E21*F21</f>
        <v>0</v>
      </c>
      <c r="O21" s="174">
        <v>2</v>
      </c>
      <c r="AA21" s="146">
        <v>7</v>
      </c>
      <c r="AB21" s="146">
        <v>1</v>
      </c>
      <c r="AC21" s="146">
        <v>2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4">
        <v>7</v>
      </c>
      <c r="CB21" s="174">
        <v>1</v>
      </c>
      <c r="CZ21" s="146">
        <v>0</v>
      </c>
    </row>
    <row r="22" spans="1:104" x14ac:dyDescent="0.2">
      <c r="A22" s="193"/>
      <c r="B22" s="194" t="s">
        <v>68</v>
      </c>
      <c r="C22" s="195" t="str">
        <f>CONCATENATE(B20," ",C20)</f>
        <v>99 Staveništní přesun hmot</v>
      </c>
      <c r="D22" s="196"/>
      <c r="E22" s="197"/>
      <c r="F22" s="198"/>
      <c r="G22" s="199">
        <f>SUM(G20:G21)</f>
        <v>0</v>
      </c>
      <c r="O22" s="174">
        <v>4</v>
      </c>
      <c r="BA22" s="200">
        <f>SUM(BA20:BA21)</f>
        <v>0</v>
      </c>
      <c r="BB22" s="200">
        <f>SUM(BB20:BB21)</f>
        <v>0</v>
      </c>
      <c r="BC22" s="200">
        <f>SUM(BC20:BC21)</f>
        <v>0</v>
      </c>
      <c r="BD22" s="200">
        <f>SUM(BD20:BD21)</f>
        <v>0</v>
      </c>
      <c r="BE22" s="200">
        <f>SUM(BE20:BE21)</f>
        <v>0</v>
      </c>
    </row>
    <row r="23" spans="1:104" x14ac:dyDescent="0.2">
      <c r="A23" s="167" t="s">
        <v>66</v>
      </c>
      <c r="B23" s="168" t="s">
        <v>102</v>
      </c>
      <c r="C23" s="169" t="s">
        <v>103</v>
      </c>
      <c r="D23" s="170"/>
      <c r="E23" s="171"/>
      <c r="F23" s="171"/>
      <c r="G23" s="172"/>
      <c r="H23" s="173"/>
      <c r="I23" s="173"/>
      <c r="O23" s="174">
        <v>1</v>
      </c>
    </row>
    <row r="24" spans="1:104" x14ac:dyDescent="0.2">
      <c r="A24" s="175">
        <v>7</v>
      </c>
      <c r="B24" s="176" t="s">
        <v>104</v>
      </c>
      <c r="C24" s="177" t="s">
        <v>105</v>
      </c>
      <c r="D24" s="178" t="s">
        <v>80</v>
      </c>
      <c r="E24" s="179">
        <v>40</v>
      </c>
      <c r="F24" s="179">
        <v>0</v>
      </c>
      <c r="G24" s="180">
        <f>E24*F24</f>
        <v>0</v>
      </c>
      <c r="O24" s="174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4">
        <v>1</v>
      </c>
      <c r="CB24" s="174">
        <v>7</v>
      </c>
      <c r="CZ24" s="146">
        <v>5.0000000000000002E-5</v>
      </c>
    </row>
    <row r="25" spans="1:104" x14ac:dyDescent="0.2">
      <c r="A25" s="181"/>
      <c r="B25" s="182"/>
      <c r="C25" s="183" t="s">
        <v>106</v>
      </c>
      <c r="D25" s="184"/>
      <c r="E25" s="184"/>
      <c r="F25" s="184"/>
      <c r="G25" s="185"/>
      <c r="L25" s="186" t="s">
        <v>106</v>
      </c>
      <c r="O25" s="174">
        <v>3</v>
      </c>
    </row>
    <row r="26" spans="1:104" x14ac:dyDescent="0.2">
      <c r="A26" s="175">
        <v>8</v>
      </c>
      <c r="B26" s="176" t="s">
        <v>107</v>
      </c>
      <c r="C26" s="177" t="s">
        <v>108</v>
      </c>
      <c r="D26" s="178" t="s">
        <v>80</v>
      </c>
      <c r="E26" s="179">
        <v>40</v>
      </c>
      <c r="F26" s="179">
        <v>0</v>
      </c>
      <c r="G26" s="180">
        <f>E26*F26</f>
        <v>0</v>
      </c>
      <c r="O26" s="174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4">
        <v>1</v>
      </c>
      <c r="CB26" s="174">
        <v>7</v>
      </c>
      <c r="CZ26" s="146">
        <v>3.2000000000000003E-4</v>
      </c>
    </row>
    <row r="27" spans="1:104" x14ac:dyDescent="0.2">
      <c r="A27" s="181"/>
      <c r="B27" s="182"/>
      <c r="C27" s="183" t="s">
        <v>109</v>
      </c>
      <c r="D27" s="184"/>
      <c r="E27" s="184"/>
      <c r="F27" s="184"/>
      <c r="G27" s="185"/>
      <c r="L27" s="186" t="s">
        <v>109</v>
      </c>
      <c r="O27" s="174">
        <v>3</v>
      </c>
    </row>
    <row r="28" spans="1:104" x14ac:dyDescent="0.2">
      <c r="A28" s="181"/>
      <c r="B28" s="182"/>
      <c r="C28" s="183" t="s">
        <v>106</v>
      </c>
      <c r="D28" s="184"/>
      <c r="E28" s="184"/>
      <c r="F28" s="184"/>
      <c r="G28" s="185"/>
      <c r="L28" s="186" t="s">
        <v>106</v>
      </c>
      <c r="O28" s="174">
        <v>3</v>
      </c>
    </row>
    <row r="29" spans="1:104" x14ac:dyDescent="0.2">
      <c r="A29" s="175">
        <v>9</v>
      </c>
      <c r="B29" s="176" t="s">
        <v>110</v>
      </c>
      <c r="C29" s="177" t="s">
        <v>111</v>
      </c>
      <c r="D29" s="178" t="s">
        <v>80</v>
      </c>
      <c r="E29" s="179">
        <v>40</v>
      </c>
      <c r="F29" s="179">
        <v>0</v>
      </c>
      <c r="G29" s="180">
        <f>E29*F29</f>
        <v>0</v>
      </c>
      <c r="O29" s="174">
        <v>2</v>
      </c>
      <c r="AA29" s="146">
        <v>1</v>
      </c>
      <c r="AB29" s="146">
        <v>7</v>
      </c>
      <c r="AC29" s="146">
        <v>7</v>
      </c>
      <c r="AZ29" s="146">
        <v>2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4">
        <v>1</v>
      </c>
      <c r="CB29" s="174">
        <v>7</v>
      </c>
      <c r="CZ29" s="146">
        <v>0</v>
      </c>
    </row>
    <row r="30" spans="1:104" x14ac:dyDescent="0.2">
      <c r="A30" s="181"/>
      <c r="B30" s="182"/>
      <c r="C30" s="183" t="s">
        <v>106</v>
      </c>
      <c r="D30" s="184"/>
      <c r="E30" s="184"/>
      <c r="F30" s="184"/>
      <c r="G30" s="185"/>
      <c r="L30" s="186" t="s">
        <v>106</v>
      </c>
      <c r="O30" s="174">
        <v>3</v>
      </c>
    </row>
    <row r="31" spans="1:104" x14ac:dyDescent="0.2">
      <c r="A31" s="193"/>
      <c r="B31" s="194" t="s">
        <v>68</v>
      </c>
      <c r="C31" s="195" t="str">
        <f>CONCATENATE(B23," ",C23)</f>
        <v>784 Malby</v>
      </c>
      <c r="D31" s="196"/>
      <c r="E31" s="197"/>
      <c r="F31" s="198"/>
      <c r="G31" s="199">
        <f>SUM(G23:G30)</f>
        <v>0</v>
      </c>
      <c r="O31" s="174">
        <v>4</v>
      </c>
      <c r="BA31" s="200">
        <f>SUM(BA23:BA30)</f>
        <v>0</v>
      </c>
      <c r="BB31" s="200">
        <f>SUM(BB23:BB30)</f>
        <v>0</v>
      </c>
      <c r="BC31" s="200">
        <f>SUM(BC23:BC30)</f>
        <v>0</v>
      </c>
      <c r="BD31" s="200">
        <f>SUM(BD23:BD30)</f>
        <v>0</v>
      </c>
      <c r="BE31" s="200">
        <f>SUM(BE23:BE30)</f>
        <v>0</v>
      </c>
    </row>
    <row r="32" spans="1:104" x14ac:dyDescent="0.2">
      <c r="A32" s="167" t="s">
        <v>66</v>
      </c>
      <c r="B32" s="168" t="s">
        <v>112</v>
      </c>
      <c r="C32" s="169" t="s">
        <v>113</v>
      </c>
      <c r="D32" s="170"/>
      <c r="E32" s="171"/>
      <c r="F32" s="171"/>
      <c r="G32" s="172"/>
      <c r="H32" s="173"/>
      <c r="I32" s="173"/>
      <c r="O32" s="174">
        <v>1</v>
      </c>
    </row>
    <row r="33" spans="1:104" x14ac:dyDescent="0.2">
      <c r="A33" s="175">
        <v>10</v>
      </c>
      <c r="B33" s="176" t="s">
        <v>114</v>
      </c>
      <c r="C33" s="177" t="s">
        <v>115</v>
      </c>
      <c r="D33" s="178" t="s">
        <v>87</v>
      </c>
      <c r="E33" s="179">
        <v>25</v>
      </c>
      <c r="F33" s="179">
        <v>0</v>
      </c>
      <c r="G33" s="180">
        <f>E33*F33</f>
        <v>0</v>
      </c>
      <c r="O33" s="174">
        <v>2</v>
      </c>
      <c r="AA33" s="146">
        <v>1</v>
      </c>
      <c r="AB33" s="146">
        <v>9</v>
      </c>
      <c r="AC33" s="146">
        <v>9</v>
      </c>
      <c r="AZ33" s="146">
        <v>4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4">
        <v>1</v>
      </c>
      <c r="CB33" s="174">
        <v>9</v>
      </c>
      <c r="CZ33" s="146">
        <v>1.2E-4</v>
      </c>
    </row>
    <row r="34" spans="1:104" x14ac:dyDescent="0.2">
      <c r="A34" s="181"/>
      <c r="B34" s="187"/>
      <c r="C34" s="188" t="s">
        <v>116</v>
      </c>
      <c r="D34" s="189"/>
      <c r="E34" s="190">
        <v>5</v>
      </c>
      <c r="F34" s="191"/>
      <c r="G34" s="192"/>
      <c r="M34" s="186" t="s">
        <v>116</v>
      </c>
      <c r="O34" s="174"/>
    </row>
    <row r="35" spans="1:104" x14ac:dyDescent="0.2">
      <c r="A35" s="181"/>
      <c r="B35" s="187"/>
      <c r="C35" s="188" t="s">
        <v>117</v>
      </c>
      <c r="D35" s="189"/>
      <c r="E35" s="190">
        <v>16</v>
      </c>
      <c r="F35" s="191"/>
      <c r="G35" s="192"/>
      <c r="M35" s="186" t="s">
        <v>117</v>
      </c>
      <c r="O35" s="174"/>
    </row>
    <row r="36" spans="1:104" x14ac:dyDescent="0.2">
      <c r="A36" s="181"/>
      <c r="B36" s="187"/>
      <c r="C36" s="188" t="s">
        <v>118</v>
      </c>
      <c r="D36" s="189"/>
      <c r="E36" s="190">
        <v>4</v>
      </c>
      <c r="F36" s="191"/>
      <c r="G36" s="192"/>
      <c r="M36" s="186" t="s">
        <v>118</v>
      </c>
      <c r="O36" s="174"/>
    </row>
    <row r="37" spans="1:104" x14ac:dyDescent="0.2">
      <c r="A37" s="175">
        <v>11</v>
      </c>
      <c r="B37" s="176" t="s">
        <v>119</v>
      </c>
      <c r="C37" s="177" t="s">
        <v>120</v>
      </c>
      <c r="D37" s="178" t="s">
        <v>91</v>
      </c>
      <c r="E37" s="179">
        <v>65</v>
      </c>
      <c r="F37" s="179">
        <v>0</v>
      </c>
      <c r="G37" s="180">
        <f>E37*F37</f>
        <v>0</v>
      </c>
      <c r="O37" s="174">
        <v>2</v>
      </c>
      <c r="AA37" s="146">
        <v>1</v>
      </c>
      <c r="AB37" s="146">
        <v>9</v>
      </c>
      <c r="AC37" s="146">
        <v>9</v>
      </c>
      <c r="AZ37" s="146">
        <v>4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4">
        <v>1</v>
      </c>
      <c r="CB37" s="174">
        <v>9</v>
      </c>
      <c r="CZ37" s="146">
        <v>3.356E-2</v>
      </c>
    </row>
    <row r="38" spans="1:104" x14ac:dyDescent="0.2">
      <c r="A38" s="181"/>
      <c r="B38" s="182"/>
      <c r="C38" s="183" t="s">
        <v>121</v>
      </c>
      <c r="D38" s="184"/>
      <c r="E38" s="184"/>
      <c r="F38" s="184"/>
      <c r="G38" s="185"/>
      <c r="L38" s="186" t="s">
        <v>121</v>
      </c>
      <c r="O38" s="174">
        <v>3</v>
      </c>
    </row>
    <row r="39" spans="1:104" x14ac:dyDescent="0.2">
      <c r="A39" s="175">
        <v>12</v>
      </c>
      <c r="B39" s="176" t="s">
        <v>122</v>
      </c>
      <c r="C39" s="177" t="s">
        <v>123</v>
      </c>
      <c r="D39" s="178" t="s">
        <v>91</v>
      </c>
      <c r="E39" s="179">
        <v>5</v>
      </c>
      <c r="F39" s="179">
        <v>0</v>
      </c>
      <c r="G39" s="180">
        <f>E39*F39</f>
        <v>0</v>
      </c>
      <c r="O39" s="174">
        <v>2</v>
      </c>
      <c r="AA39" s="146">
        <v>1</v>
      </c>
      <c r="AB39" s="146">
        <v>9</v>
      </c>
      <c r="AC39" s="146">
        <v>9</v>
      </c>
      <c r="AZ39" s="146">
        <v>4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4">
        <v>1</v>
      </c>
      <c r="CB39" s="174">
        <v>9</v>
      </c>
      <c r="CZ39" s="146">
        <v>0</v>
      </c>
    </row>
    <row r="40" spans="1:104" x14ac:dyDescent="0.2">
      <c r="A40" s="181"/>
      <c r="B40" s="182"/>
      <c r="C40" s="183"/>
      <c r="D40" s="184"/>
      <c r="E40" s="184"/>
      <c r="F40" s="184"/>
      <c r="G40" s="185"/>
      <c r="L40" s="186"/>
      <c r="O40" s="174">
        <v>3</v>
      </c>
    </row>
    <row r="41" spans="1:104" x14ac:dyDescent="0.2">
      <c r="A41" s="175">
        <v>13</v>
      </c>
      <c r="B41" s="176" t="s">
        <v>124</v>
      </c>
      <c r="C41" s="177" t="s">
        <v>125</v>
      </c>
      <c r="D41" s="178" t="s">
        <v>87</v>
      </c>
      <c r="E41" s="179">
        <v>8</v>
      </c>
      <c r="F41" s="179">
        <v>0</v>
      </c>
      <c r="G41" s="180">
        <f>E41*F41</f>
        <v>0</v>
      </c>
      <c r="O41" s="174">
        <v>2</v>
      </c>
      <c r="AA41" s="146">
        <v>1</v>
      </c>
      <c r="AB41" s="146">
        <v>9</v>
      </c>
      <c r="AC41" s="146">
        <v>9</v>
      </c>
      <c r="AZ41" s="146">
        <v>4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4">
        <v>1</v>
      </c>
      <c r="CB41" s="174">
        <v>9</v>
      </c>
      <c r="CZ41" s="146">
        <v>0</v>
      </c>
    </row>
    <row r="42" spans="1:104" x14ac:dyDescent="0.2">
      <c r="A42" s="175">
        <v>14</v>
      </c>
      <c r="B42" s="176" t="s">
        <v>126</v>
      </c>
      <c r="C42" s="177" t="s">
        <v>127</v>
      </c>
      <c r="D42" s="178" t="s">
        <v>91</v>
      </c>
      <c r="E42" s="179">
        <v>143</v>
      </c>
      <c r="F42" s="179">
        <v>0</v>
      </c>
      <c r="G42" s="180">
        <f>E42*F42</f>
        <v>0</v>
      </c>
      <c r="O42" s="174">
        <v>2</v>
      </c>
      <c r="AA42" s="146">
        <v>1</v>
      </c>
      <c r="AB42" s="146">
        <v>9</v>
      </c>
      <c r="AC42" s="146">
        <v>9</v>
      </c>
      <c r="AZ42" s="146">
        <v>4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4">
        <v>1</v>
      </c>
      <c r="CB42" s="174">
        <v>9</v>
      </c>
      <c r="CZ42" s="146">
        <v>0</v>
      </c>
    </row>
    <row r="43" spans="1:104" x14ac:dyDescent="0.2">
      <c r="A43" s="181"/>
      <c r="B43" s="182"/>
      <c r="C43" s="183" t="s">
        <v>128</v>
      </c>
      <c r="D43" s="184"/>
      <c r="E43" s="184"/>
      <c r="F43" s="184"/>
      <c r="G43" s="185"/>
      <c r="L43" s="186" t="s">
        <v>128</v>
      </c>
      <c r="O43" s="174">
        <v>3</v>
      </c>
    </row>
    <row r="44" spans="1:104" x14ac:dyDescent="0.2">
      <c r="A44" s="181"/>
      <c r="B44" s="187"/>
      <c r="C44" s="188" t="s">
        <v>129</v>
      </c>
      <c r="D44" s="189"/>
      <c r="E44" s="190">
        <v>95</v>
      </c>
      <c r="F44" s="191"/>
      <c r="G44" s="192"/>
      <c r="M44" s="186" t="s">
        <v>129</v>
      </c>
      <c r="O44" s="174"/>
    </row>
    <row r="45" spans="1:104" x14ac:dyDescent="0.2">
      <c r="A45" s="181"/>
      <c r="B45" s="187"/>
      <c r="C45" s="188" t="s">
        <v>130</v>
      </c>
      <c r="D45" s="189"/>
      <c r="E45" s="190">
        <v>48</v>
      </c>
      <c r="F45" s="191"/>
      <c r="G45" s="192"/>
      <c r="M45" s="186" t="s">
        <v>130</v>
      </c>
      <c r="O45" s="174"/>
    </row>
    <row r="46" spans="1:104" x14ac:dyDescent="0.2">
      <c r="A46" s="175">
        <v>15</v>
      </c>
      <c r="B46" s="176" t="s">
        <v>131</v>
      </c>
      <c r="C46" s="177" t="s">
        <v>132</v>
      </c>
      <c r="D46" s="178" t="s">
        <v>87</v>
      </c>
      <c r="E46" s="179">
        <v>2</v>
      </c>
      <c r="F46" s="179">
        <v>0</v>
      </c>
      <c r="G46" s="180">
        <f>E46*F46</f>
        <v>0</v>
      </c>
      <c r="O46" s="174">
        <v>2</v>
      </c>
      <c r="AA46" s="146">
        <v>1</v>
      </c>
      <c r="AB46" s="146">
        <v>9</v>
      </c>
      <c r="AC46" s="146">
        <v>9</v>
      </c>
      <c r="AZ46" s="146">
        <v>4</v>
      </c>
      <c r="BA46" s="146">
        <f>IF(AZ46=1,G46,0)</f>
        <v>0</v>
      </c>
      <c r="BB46" s="146">
        <f>IF(AZ46=2,G46,0)</f>
        <v>0</v>
      </c>
      <c r="BC46" s="146">
        <f>IF(AZ46=3,G46,0)</f>
        <v>0</v>
      </c>
      <c r="BD46" s="146">
        <f>IF(AZ46=4,G46,0)</f>
        <v>0</v>
      </c>
      <c r="BE46" s="146">
        <f>IF(AZ46=5,G46,0)</f>
        <v>0</v>
      </c>
      <c r="CA46" s="174">
        <v>1</v>
      </c>
      <c r="CB46" s="174">
        <v>9</v>
      </c>
      <c r="CZ46" s="146">
        <v>0</v>
      </c>
    </row>
    <row r="47" spans="1:104" x14ac:dyDescent="0.2">
      <c r="A47" s="181"/>
      <c r="B47" s="182"/>
      <c r="C47" s="183" t="s">
        <v>133</v>
      </c>
      <c r="D47" s="184"/>
      <c r="E47" s="184"/>
      <c r="F47" s="184"/>
      <c r="G47" s="185"/>
      <c r="L47" s="186" t="s">
        <v>133</v>
      </c>
      <c r="O47" s="174">
        <v>3</v>
      </c>
    </row>
    <row r="48" spans="1:104" x14ac:dyDescent="0.2">
      <c r="A48" s="175">
        <v>16</v>
      </c>
      <c r="B48" s="176" t="s">
        <v>134</v>
      </c>
      <c r="C48" s="177" t="s">
        <v>135</v>
      </c>
      <c r="D48" s="178" t="s">
        <v>87</v>
      </c>
      <c r="E48" s="179">
        <v>2</v>
      </c>
      <c r="F48" s="179">
        <v>0</v>
      </c>
      <c r="G48" s="180">
        <f>E48*F48</f>
        <v>0</v>
      </c>
      <c r="O48" s="174">
        <v>2</v>
      </c>
      <c r="AA48" s="146">
        <v>1</v>
      </c>
      <c r="AB48" s="146">
        <v>9</v>
      </c>
      <c r="AC48" s="146">
        <v>9</v>
      </c>
      <c r="AZ48" s="146">
        <v>4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4">
        <v>1</v>
      </c>
      <c r="CB48" s="174">
        <v>9</v>
      </c>
      <c r="CZ48" s="146">
        <v>0</v>
      </c>
    </row>
    <row r="49" spans="1:104" x14ac:dyDescent="0.2">
      <c r="A49" s="181"/>
      <c r="B49" s="182"/>
      <c r="C49" s="183" t="s">
        <v>136</v>
      </c>
      <c r="D49" s="184"/>
      <c r="E49" s="184"/>
      <c r="F49" s="184"/>
      <c r="G49" s="185"/>
      <c r="L49" s="186" t="s">
        <v>136</v>
      </c>
      <c r="O49" s="174">
        <v>3</v>
      </c>
    </row>
    <row r="50" spans="1:104" x14ac:dyDescent="0.2">
      <c r="A50" s="175">
        <v>17</v>
      </c>
      <c r="B50" s="176" t="s">
        <v>137</v>
      </c>
      <c r="C50" s="177" t="s">
        <v>138</v>
      </c>
      <c r="D50" s="178" t="s">
        <v>87</v>
      </c>
      <c r="E50" s="179">
        <v>5</v>
      </c>
      <c r="F50" s="179">
        <v>0</v>
      </c>
      <c r="G50" s="180">
        <f>E50*F50</f>
        <v>0</v>
      </c>
      <c r="O50" s="174">
        <v>2</v>
      </c>
      <c r="AA50" s="146">
        <v>1</v>
      </c>
      <c r="AB50" s="146">
        <v>9</v>
      </c>
      <c r="AC50" s="146">
        <v>9</v>
      </c>
      <c r="AZ50" s="146">
        <v>4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4">
        <v>1</v>
      </c>
      <c r="CB50" s="174">
        <v>9</v>
      </c>
      <c r="CZ50" s="146">
        <v>0</v>
      </c>
    </row>
    <row r="51" spans="1:104" x14ac:dyDescent="0.2">
      <c r="A51" s="181"/>
      <c r="B51" s="182"/>
      <c r="C51" s="183" t="s">
        <v>139</v>
      </c>
      <c r="D51" s="184"/>
      <c r="E51" s="184"/>
      <c r="F51" s="184"/>
      <c r="G51" s="185"/>
      <c r="L51" s="186" t="s">
        <v>139</v>
      </c>
      <c r="O51" s="174">
        <v>3</v>
      </c>
    </row>
    <row r="52" spans="1:104" x14ac:dyDescent="0.2">
      <c r="A52" s="175">
        <v>18</v>
      </c>
      <c r="B52" s="176" t="s">
        <v>140</v>
      </c>
      <c r="C52" s="177" t="s">
        <v>141</v>
      </c>
      <c r="D52" s="178" t="s">
        <v>87</v>
      </c>
      <c r="E52" s="179">
        <v>7</v>
      </c>
      <c r="F52" s="179">
        <v>0</v>
      </c>
      <c r="G52" s="180">
        <f>E52*F52</f>
        <v>0</v>
      </c>
      <c r="O52" s="174">
        <v>2</v>
      </c>
      <c r="AA52" s="146">
        <v>1</v>
      </c>
      <c r="AB52" s="146">
        <v>9</v>
      </c>
      <c r="AC52" s="146">
        <v>9</v>
      </c>
      <c r="AZ52" s="146">
        <v>4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4">
        <v>1</v>
      </c>
      <c r="CB52" s="174">
        <v>9</v>
      </c>
      <c r="CZ52" s="146">
        <v>0</v>
      </c>
    </row>
    <row r="53" spans="1:104" x14ac:dyDescent="0.2">
      <c r="A53" s="181"/>
      <c r="B53" s="187"/>
      <c r="C53" s="188" t="s">
        <v>142</v>
      </c>
      <c r="D53" s="189"/>
      <c r="E53" s="190">
        <v>2</v>
      </c>
      <c r="F53" s="191"/>
      <c r="G53" s="192"/>
      <c r="M53" s="186" t="s">
        <v>142</v>
      </c>
      <c r="O53" s="174"/>
    </row>
    <row r="54" spans="1:104" x14ac:dyDescent="0.2">
      <c r="A54" s="181"/>
      <c r="B54" s="187"/>
      <c r="C54" s="188" t="s">
        <v>143</v>
      </c>
      <c r="D54" s="189"/>
      <c r="E54" s="190">
        <v>5</v>
      </c>
      <c r="F54" s="191"/>
      <c r="G54" s="192"/>
      <c r="M54" s="186" t="s">
        <v>143</v>
      </c>
      <c r="O54" s="174"/>
    </row>
    <row r="55" spans="1:104" x14ac:dyDescent="0.2">
      <c r="A55" s="175">
        <v>19</v>
      </c>
      <c r="B55" s="176" t="s">
        <v>144</v>
      </c>
      <c r="C55" s="177" t="s">
        <v>145</v>
      </c>
      <c r="D55" s="178" t="s">
        <v>87</v>
      </c>
      <c r="E55" s="179">
        <v>7</v>
      </c>
      <c r="F55" s="179">
        <v>0</v>
      </c>
      <c r="G55" s="180">
        <f>E55*F55</f>
        <v>0</v>
      </c>
      <c r="O55" s="174">
        <v>2</v>
      </c>
      <c r="AA55" s="146">
        <v>1</v>
      </c>
      <c r="AB55" s="146">
        <v>9</v>
      </c>
      <c r="AC55" s="146">
        <v>9</v>
      </c>
      <c r="AZ55" s="146">
        <v>4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4">
        <v>1</v>
      </c>
      <c r="CB55" s="174">
        <v>9</v>
      </c>
      <c r="CZ55" s="146">
        <v>0</v>
      </c>
    </row>
    <row r="56" spans="1:104" x14ac:dyDescent="0.2">
      <c r="A56" s="181"/>
      <c r="B56" s="187"/>
      <c r="C56" s="188" t="s">
        <v>142</v>
      </c>
      <c r="D56" s="189"/>
      <c r="E56" s="190">
        <v>2</v>
      </c>
      <c r="F56" s="191"/>
      <c r="G56" s="192"/>
      <c r="M56" s="186" t="s">
        <v>142</v>
      </c>
      <c r="O56" s="174"/>
    </row>
    <row r="57" spans="1:104" x14ac:dyDescent="0.2">
      <c r="A57" s="181"/>
      <c r="B57" s="187"/>
      <c r="C57" s="188" t="s">
        <v>143</v>
      </c>
      <c r="D57" s="189"/>
      <c r="E57" s="190">
        <v>5</v>
      </c>
      <c r="F57" s="191"/>
      <c r="G57" s="192"/>
      <c r="M57" s="186" t="s">
        <v>143</v>
      </c>
      <c r="O57" s="174"/>
    </row>
    <row r="58" spans="1:104" x14ac:dyDescent="0.2">
      <c r="A58" s="175">
        <v>20</v>
      </c>
      <c r="B58" s="176" t="s">
        <v>146</v>
      </c>
      <c r="C58" s="177" t="s">
        <v>147</v>
      </c>
      <c r="D58" s="178" t="s">
        <v>148</v>
      </c>
      <c r="E58" s="179">
        <v>11</v>
      </c>
      <c r="F58" s="179">
        <v>0</v>
      </c>
      <c r="G58" s="180">
        <f>E58*F58</f>
        <v>0</v>
      </c>
      <c r="O58" s="174">
        <v>2</v>
      </c>
      <c r="AA58" s="146">
        <v>1</v>
      </c>
      <c r="AB58" s="146">
        <v>9</v>
      </c>
      <c r="AC58" s="146">
        <v>9</v>
      </c>
      <c r="AZ58" s="146">
        <v>4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4">
        <v>1</v>
      </c>
      <c r="CB58" s="174">
        <v>9</v>
      </c>
      <c r="CZ58" s="146">
        <v>0</v>
      </c>
    </row>
    <row r="59" spans="1:104" x14ac:dyDescent="0.2">
      <c r="A59" s="181"/>
      <c r="B59" s="182"/>
      <c r="C59" s="183" t="s">
        <v>149</v>
      </c>
      <c r="D59" s="184"/>
      <c r="E59" s="184"/>
      <c r="F59" s="184"/>
      <c r="G59" s="185"/>
      <c r="L59" s="186" t="s">
        <v>149</v>
      </c>
      <c r="O59" s="174">
        <v>3</v>
      </c>
    </row>
    <row r="60" spans="1:104" x14ac:dyDescent="0.2">
      <c r="A60" s="175">
        <v>21</v>
      </c>
      <c r="B60" s="176" t="s">
        <v>150</v>
      </c>
      <c r="C60" s="177" t="s">
        <v>151</v>
      </c>
      <c r="D60" s="178" t="s">
        <v>91</v>
      </c>
      <c r="E60" s="179">
        <v>120</v>
      </c>
      <c r="F60" s="179">
        <v>0</v>
      </c>
      <c r="G60" s="180">
        <f>E60*F60</f>
        <v>0</v>
      </c>
      <c r="O60" s="174">
        <v>2</v>
      </c>
      <c r="AA60" s="146">
        <v>3</v>
      </c>
      <c r="AB60" s="146">
        <v>9</v>
      </c>
      <c r="AC60" s="146" t="s">
        <v>150</v>
      </c>
      <c r="AZ60" s="146">
        <v>3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4">
        <v>3</v>
      </c>
      <c r="CB60" s="174">
        <v>9</v>
      </c>
      <c r="CZ60" s="146">
        <v>1.0000000000000001E-5</v>
      </c>
    </row>
    <row r="61" spans="1:104" x14ac:dyDescent="0.2">
      <c r="A61" s="181"/>
      <c r="B61" s="182"/>
      <c r="C61" s="183" t="s">
        <v>152</v>
      </c>
      <c r="D61" s="184"/>
      <c r="E61" s="184"/>
      <c r="F61" s="184"/>
      <c r="G61" s="185"/>
      <c r="L61" s="186" t="s">
        <v>152</v>
      </c>
      <c r="O61" s="174">
        <v>3</v>
      </c>
    </row>
    <row r="62" spans="1:104" x14ac:dyDescent="0.2">
      <c r="A62" s="175">
        <v>22</v>
      </c>
      <c r="B62" s="176" t="s">
        <v>153</v>
      </c>
      <c r="C62" s="177" t="s">
        <v>154</v>
      </c>
      <c r="D62" s="178" t="s">
        <v>91</v>
      </c>
      <c r="E62" s="179">
        <v>65</v>
      </c>
      <c r="F62" s="179">
        <v>0</v>
      </c>
      <c r="G62" s="180">
        <f>E62*F62</f>
        <v>0</v>
      </c>
      <c r="O62" s="174">
        <v>2</v>
      </c>
      <c r="AA62" s="146">
        <v>3</v>
      </c>
      <c r="AB62" s="146">
        <v>9</v>
      </c>
      <c r="AC62" s="146" t="s">
        <v>153</v>
      </c>
      <c r="AZ62" s="146">
        <v>3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4">
        <v>3</v>
      </c>
      <c r="CB62" s="174">
        <v>9</v>
      </c>
      <c r="CZ62" s="146">
        <v>2.0000000000000002E-5</v>
      </c>
    </row>
    <row r="63" spans="1:104" x14ac:dyDescent="0.2">
      <c r="A63" s="181"/>
      <c r="B63" s="182"/>
      <c r="C63" s="183" t="s">
        <v>152</v>
      </c>
      <c r="D63" s="184"/>
      <c r="E63" s="184"/>
      <c r="F63" s="184"/>
      <c r="G63" s="185"/>
      <c r="L63" s="186" t="s">
        <v>152</v>
      </c>
      <c r="O63" s="174">
        <v>3</v>
      </c>
    </row>
    <row r="64" spans="1:104" x14ac:dyDescent="0.2">
      <c r="A64" s="175">
        <v>23</v>
      </c>
      <c r="B64" s="176" t="s">
        <v>155</v>
      </c>
      <c r="C64" s="177" t="s">
        <v>156</v>
      </c>
      <c r="D64" s="178" t="s">
        <v>91</v>
      </c>
      <c r="E64" s="179">
        <v>65</v>
      </c>
      <c r="F64" s="179">
        <v>0</v>
      </c>
      <c r="G64" s="180">
        <f>E64*F64</f>
        <v>0</v>
      </c>
      <c r="O64" s="174">
        <v>2</v>
      </c>
      <c r="AA64" s="146">
        <v>3</v>
      </c>
      <c r="AB64" s="146">
        <v>9</v>
      </c>
      <c r="AC64" s="146">
        <v>34571063</v>
      </c>
      <c r="AZ64" s="146">
        <v>3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4">
        <v>3</v>
      </c>
      <c r="CB64" s="174">
        <v>9</v>
      </c>
      <c r="CZ64" s="146">
        <v>6.0000000000000002E-5</v>
      </c>
    </row>
    <row r="65" spans="1:104" x14ac:dyDescent="0.2">
      <c r="A65" s="175">
        <v>24</v>
      </c>
      <c r="B65" s="176" t="s">
        <v>157</v>
      </c>
      <c r="C65" s="177" t="s">
        <v>158</v>
      </c>
      <c r="D65" s="178" t="s">
        <v>87</v>
      </c>
      <c r="E65" s="179">
        <v>1</v>
      </c>
      <c r="F65" s="179">
        <v>0</v>
      </c>
      <c r="G65" s="180">
        <f>E65*F65</f>
        <v>0</v>
      </c>
      <c r="O65" s="174">
        <v>2</v>
      </c>
      <c r="AA65" s="146">
        <v>3</v>
      </c>
      <c r="AB65" s="146">
        <v>9</v>
      </c>
      <c r="AC65" s="146" t="s">
        <v>157</v>
      </c>
      <c r="AZ65" s="146">
        <v>3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4">
        <v>3</v>
      </c>
      <c r="CB65" s="174">
        <v>9</v>
      </c>
      <c r="CZ65" s="146">
        <v>5.5000000000000003E-4</v>
      </c>
    </row>
    <row r="66" spans="1:104" x14ac:dyDescent="0.2">
      <c r="A66" s="175">
        <v>25</v>
      </c>
      <c r="B66" s="176" t="s">
        <v>159</v>
      </c>
      <c r="C66" s="177" t="s">
        <v>160</v>
      </c>
      <c r="D66" s="178" t="s">
        <v>87</v>
      </c>
      <c r="E66" s="179">
        <v>2</v>
      </c>
      <c r="F66" s="179">
        <v>0</v>
      </c>
      <c r="G66" s="180">
        <f>E66*F66</f>
        <v>0</v>
      </c>
      <c r="O66" s="174">
        <v>2</v>
      </c>
      <c r="AA66" s="146">
        <v>3</v>
      </c>
      <c r="AB66" s="146">
        <v>9</v>
      </c>
      <c r="AC66" s="146" t="s">
        <v>159</v>
      </c>
      <c r="AZ66" s="146">
        <v>3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4">
        <v>3</v>
      </c>
      <c r="CB66" s="174">
        <v>9</v>
      </c>
      <c r="CZ66" s="146">
        <v>7.5000000000000002E-4</v>
      </c>
    </row>
    <row r="67" spans="1:104" x14ac:dyDescent="0.2">
      <c r="A67" s="181"/>
      <c r="B67" s="182"/>
      <c r="C67" s="183" t="s">
        <v>161</v>
      </c>
      <c r="D67" s="184"/>
      <c r="E67" s="184"/>
      <c r="F67" s="184"/>
      <c r="G67" s="185"/>
      <c r="L67" s="186" t="s">
        <v>161</v>
      </c>
      <c r="O67" s="174">
        <v>3</v>
      </c>
    </row>
    <row r="68" spans="1:104" x14ac:dyDescent="0.2">
      <c r="A68" s="175">
        <v>26</v>
      </c>
      <c r="B68" s="176" t="s">
        <v>162</v>
      </c>
      <c r="C68" s="177" t="s">
        <v>163</v>
      </c>
      <c r="D68" s="178" t="s">
        <v>87</v>
      </c>
      <c r="E68" s="179">
        <v>2</v>
      </c>
      <c r="F68" s="179">
        <v>0</v>
      </c>
      <c r="G68" s="180">
        <f>E68*F68</f>
        <v>0</v>
      </c>
      <c r="O68" s="174">
        <v>2</v>
      </c>
      <c r="AA68" s="146">
        <v>3</v>
      </c>
      <c r="AB68" s="146">
        <v>9</v>
      </c>
      <c r="AC68" s="146" t="s">
        <v>162</v>
      </c>
      <c r="AZ68" s="146">
        <v>3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4">
        <v>3</v>
      </c>
      <c r="CB68" s="174">
        <v>9</v>
      </c>
      <c r="CZ68" s="146">
        <v>1.5E-3</v>
      </c>
    </row>
    <row r="69" spans="1:104" x14ac:dyDescent="0.2">
      <c r="A69" s="181"/>
      <c r="B69" s="182"/>
      <c r="C69" s="183" t="s">
        <v>164</v>
      </c>
      <c r="D69" s="184"/>
      <c r="E69" s="184"/>
      <c r="F69" s="184"/>
      <c r="G69" s="185"/>
      <c r="L69" s="186" t="s">
        <v>164</v>
      </c>
      <c r="O69" s="174">
        <v>3</v>
      </c>
    </row>
    <row r="70" spans="1:104" x14ac:dyDescent="0.2">
      <c r="A70" s="175">
        <v>27</v>
      </c>
      <c r="B70" s="176" t="s">
        <v>165</v>
      </c>
      <c r="C70" s="177" t="s">
        <v>166</v>
      </c>
      <c r="D70" s="178" t="s">
        <v>87</v>
      </c>
      <c r="E70" s="179">
        <v>30</v>
      </c>
      <c r="F70" s="179">
        <v>0</v>
      </c>
      <c r="G70" s="180">
        <f>E70*F70</f>
        <v>0</v>
      </c>
      <c r="O70" s="174">
        <v>2</v>
      </c>
      <c r="AA70" s="146">
        <v>3</v>
      </c>
      <c r="AB70" s="146">
        <v>9</v>
      </c>
      <c r="AC70" s="146" t="s">
        <v>165</v>
      </c>
      <c r="AZ70" s="146">
        <v>3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4">
        <v>3</v>
      </c>
      <c r="CB70" s="174">
        <v>9</v>
      </c>
      <c r="CZ70" s="146">
        <v>1.0500000000000001E-2</v>
      </c>
    </row>
    <row r="71" spans="1:104" x14ac:dyDescent="0.2">
      <c r="A71" s="181"/>
      <c r="B71" s="182"/>
      <c r="C71" s="183" t="s">
        <v>167</v>
      </c>
      <c r="D71" s="184"/>
      <c r="E71" s="184"/>
      <c r="F71" s="184"/>
      <c r="G71" s="185"/>
      <c r="L71" s="186" t="s">
        <v>167</v>
      </c>
      <c r="O71" s="174">
        <v>3</v>
      </c>
    </row>
    <row r="72" spans="1:104" x14ac:dyDescent="0.2">
      <c r="A72" s="175">
        <v>28</v>
      </c>
      <c r="B72" s="176" t="s">
        <v>168</v>
      </c>
      <c r="C72" s="177" t="s">
        <v>169</v>
      </c>
      <c r="D72" s="178" t="s">
        <v>87</v>
      </c>
      <c r="E72" s="179">
        <v>1</v>
      </c>
      <c r="F72" s="179">
        <v>0</v>
      </c>
      <c r="G72" s="180">
        <f>E72*F72</f>
        <v>0</v>
      </c>
      <c r="O72" s="174">
        <v>2</v>
      </c>
      <c r="AA72" s="146">
        <v>3</v>
      </c>
      <c r="AB72" s="146">
        <v>9</v>
      </c>
      <c r="AC72" s="146" t="s">
        <v>168</v>
      </c>
      <c r="AZ72" s="146">
        <v>3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4">
        <v>3</v>
      </c>
      <c r="CB72" s="174">
        <v>9</v>
      </c>
      <c r="CZ72" s="146">
        <v>1.6199999999999999E-2</v>
      </c>
    </row>
    <row r="73" spans="1:104" x14ac:dyDescent="0.2">
      <c r="A73" s="181"/>
      <c r="B73" s="182"/>
      <c r="C73" s="183" t="s">
        <v>164</v>
      </c>
      <c r="D73" s="184"/>
      <c r="E73" s="184"/>
      <c r="F73" s="184"/>
      <c r="G73" s="185"/>
      <c r="L73" s="186" t="s">
        <v>164</v>
      </c>
      <c r="O73" s="174">
        <v>3</v>
      </c>
    </row>
    <row r="74" spans="1:104" x14ac:dyDescent="0.2">
      <c r="A74" s="175">
        <v>29</v>
      </c>
      <c r="B74" s="176" t="s">
        <v>170</v>
      </c>
      <c r="C74" s="177" t="s">
        <v>171</v>
      </c>
      <c r="D74" s="178" t="s">
        <v>87</v>
      </c>
      <c r="E74" s="179">
        <v>5</v>
      </c>
      <c r="F74" s="179">
        <v>0</v>
      </c>
      <c r="G74" s="180">
        <f>E74*F74</f>
        <v>0</v>
      </c>
      <c r="O74" s="174">
        <v>2</v>
      </c>
      <c r="AA74" s="146">
        <v>3</v>
      </c>
      <c r="AB74" s="146">
        <v>9</v>
      </c>
      <c r="AC74" s="146" t="s">
        <v>170</v>
      </c>
      <c r="AZ74" s="146">
        <v>3</v>
      </c>
      <c r="BA74" s="146">
        <f>IF(AZ74=1,G74,0)</f>
        <v>0</v>
      </c>
      <c r="BB74" s="146">
        <f>IF(AZ74=2,G74,0)</f>
        <v>0</v>
      </c>
      <c r="BC74" s="146">
        <f>IF(AZ74=3,G74,0)</f>
        <v>0</v>
      </c>
      <c r="BD74" s="146">
        <f>IF(AZ74=4,G74,0)</f>
        <v>0</v>
      </c>
      <c r="BE74" s="146">
        <f>IF(AZ74=5,G74,0)</f>
        <v>0</v>
      </c>
      <c r="CA74" s="174">
        <v>3</v>
      </c>
      <c r="CB74" s="174">
        <v>9</v>
      </c>
      <c r="CZ74" s="146">
        <v>1.9599999999999999E-2</v>
      </c>
    </row>
    <row r="75" spans="1:104" x14ac:dyDescent="0.2">
      <c r="A75" s="181"/>
      <c r="B75" s="182"/>
      <c r="C75" s="183" t="s">
        <v>164</v>
      </c>
      <c r="D75" s="184"/>
      <c r="E75" s="184"/>
      <c r="F75" s="184"/>
      <c r="G75" s="185"/>
      <c r="L75" s="186" t="s">
        <v>164</v>
      </c>
      <c r="O75" s="174">
        <v>3</v>
      </c>
    </row>
    <row r="76" spans="1:104" x14ac:dyDescent="0.2">
      <c r="A76" s="175">
        <v>30</v>
      </c>
      <c r="B76" s="176" t="s">
        <v>172</v>
      </c>
      <c r="C76" s="177" t="s">
        <v>173</v>
      </c>
      <c r="D76" s="178" t="s">
        <v>87</v>
      </c>
      <c r="E76" s="179">
        <v>2</v>
      </c>
      <c r="F76" s="179">
        <v>0</v>
      </c>
      <c r="G76" s="180">
        <f>E76*F76</f>
        <v>0</v>
      </c>
      <c r="O76" s="174">
        <v>2</v>
      </c>
      <c r="AA76" s="146">
        <v>3</v>
      </c>
      <c r="AB76" s="146">
        <v>9</v>
      </c>
      <c r="AC76" s="146" t="s">
        <v>172</v>
      </c>
      <c r="AZ76" s="146">
        <v>3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4">
        <v>3</v>
      </c>
      <c r="CB76" s="174">
        <v>9</v>
      </c>
      <c r="CZ76" s="146">
        <v>0.107</v>
      </c>
    </row>
    <row r="77" spans="1:104" x14ac:dyDescent="0.2">
      <c r="A77" s="181"/>
      <c r="B77" s="182"/>
      <c r="C77" s="183" t="s">
        <v>164</v>
      </c>
      <c r="D77" s="184"/>
      <c r="E77" s="184"/>
      <c r="F77" s="184"/>
      <c r="G77" s="185"/>
      <c r="L77" s="186" t="s">
        <v>164</v>
      </c>
      <c r="O77" s="174">
        <v>3</v>
      </c>
    </row>
    <row r="78" spans="1:104" x14ac:dyDescent="0.2">
      <c r="A78" s="175">
        <v>31</v>
      </c>
      <c r="B78" s="176" t="s">
        <v>174</v>
      </c>
      <c r="C78" s="177" t="s">
        <v>175</v>
      </c>
      <c r="D78" s="178" t="s">
        <v>87</v>
      </c>
      <c r="E78" s="179">
        <v>1</v>
      </c>
      <c r="F78" s="179">
        <v>0</v>
      </c>
      <c r="G78" s="180">
        <f>E78*F78</f>
        <v>0</v>
      </c>
      <c r="O78" s="174">
        <v>2</v>
      </c>
      <c r="AA78" s="146">
        <v>3</v>
      </c>
      <c r="AB78" s="146">
        <v>9</v>
      </c>
      <c r="AC78" s="146" t="s">
        <v>174</v>
      </c>
      <c r="AZ78" s="146">
        <v>3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4">
        <v>3</v>
      </c>
      <c r="CB78" s="174">
        <v>9</v>
      </c>
      <c r="CZ78" s="146">
        <v>0.126</v>
      </c>
    </row>
    <row r="79" spans="1:104" x14ac:dyDescent="0.2">
      <c r="A79" s="181"/>
      <c r="B79" s="182"/>
      <c r="C79" s="183" t="s">
        <v>176</v>
      </c>
      <c r="D79" s="184"/>
      <c r="E79" s="184"/>
      <c r="F79" s="184"/>
      <c r="G79" s="185"/>
      <c r="L79" s="186" t="s">
        <v>176</v>
      </c>
      <c r="O79" s="174">
        <v>3</v>
      </c>
    </row>
    <row r="80" spans="1:104" x14ac:dyDescent="0.2">
      <c r="A80" s="193"/>
      <c r="B80" s="194" t="s">
        <v>68</v>
      </c>
      <c r="C80" s="195" t="str">
        <f>CONCATENATE(B32," ",C32)</f>
        <v>M22 Montáž sdělovací a zabezp. techniky</v>
      </c>
      <c r="D80" s="196"/>
      <c r="E80" s="197"/>
      <c r="F80" s="198"/>
      <c r="G80" s="199">
        <f>SUM(G32:G79)</f>
        <v>0</v>
      </c>
      <c r="O80" s="174">
        <v>4</v>
      </c>
      <c r="BA80" s="200">
        <f>SUM(BA32:BA79)</f>
        <v>0</v>
      </c>
      <c r="BB80" s="200">
        <f>SUM(BB32:BB79)</f>
        <v>0</v>
      </c>
      <c r="BC80" s="200">
        <f>SUM(BC32:BC79)</f>
        <v>0</v>
      </c>
      <c r="BD80" s="200">
        <f>SUM(BD32:BD79)</f>
        <v>0</v>
      </c>
      <c r="BE80" s="200">
        <f>SUM(BE32:BE79)</f>
        <v>0</v>
      </c>
    </row>
    <row r="81" spans="1:104" x14ac:dyDescent="0.2">
      <c r="A81" s="167" t="s">
        <v>66</v>
      </c>
      <c r="B81" s="168" t="s">
        <v>177</v>
      </c>
      <c r="C81" s="169" t="s">
        <v>178</v>
      </c>
      <c r="D81" s="170"/>
      <c r="E81" s="171"/>
      <c r="F81" s="171"/>
      <c r="G81" s="172"/>
      <c r="H81" s="173"/>
      <c r="I81" s="173"/>
      <c r="O81" s="174">
        <v>1</v>
      </c>
    </row>
    <row r="82" spans="1:104" x14ac:dyDescent="0.2">
      <c r="A82" s="175">
        <v>32</v>
      </c>
      <c r="B82" s="176" t="s">
        <v>179</v>
      </c>
      <c r="C82" s="177" t="s">
        <v>180</v>
      </c>
      <c r="D82" s="178" t="s">
        <v>97</v>
      </c>
      <c r="E82" s="179">
        <v>0.48293999999999998</v>
      </c>
      <c r="F82" s="179">
        <v>0</v>
      </c>
      <c r="G82" s="180">
        <f>E82*F82</f>
        <v>0</v>
      </c>
      <c r="O82" s="174">
        <v>2</v>
      </c>
      <c r="AA82" s="146">
        <v>8</v>
      </c>
      <c r="AB82" s="146">
        <v>0</v>
      </c>
      <c r="AC82" s="146">
        <v>3</v>
      </c>
      <c r="AZ82" s="146">
        <v>1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4">
        <v>8</v>
      </c>
      <c r="CB82" s="174">
        <v>0</v>
      </c>
      <c r="CZ82" s="146">
        <v>0</v>
      </c>
    </row>
    <row r="83" spans="1:104" x14ac:dyDescent="0.2">
      <c r="A83" s="181"/>
      <c r="B83" s="182"/>
      <c r="C83" s="183" t="s">
        <v>81</v>
      </c>
      <c r="D83" s="184"/>
      <c r="E83" s="184"/>
      <c r="F83" s="184"/>
      <c r="G83" s="185"/>
      <c r="L83" s="186" t="s">
        <v>81</v>
      </c>
      <c r="O83" s="174">
        <v>3</v>
      </c>
    </row>
    <row r="84" spans="1:104" x14ac:dyDescent="0.2">
      <c r="A84" s="175">
        <v>33</v>
      </c>
      <c r="B84" s="176" t="s">
        <v>181</v>
      </c>
      <c r="C84" s="177" t="s">
        <v>182</v>
      </c>
      <c r="D84" s="178" t="s">
        <v>97</v>
      </c>
      <c r="E84" s="179">
        <v>0.48293999999999998</v>
      </c>
      <c r="F84" s="179">
        <v>0</v>
      </c>
      <c r="G84" s="180">
        <f>E84*F84</f>
        <v>0</v>
      </c>
      <c r="O84" s="174">
        <v>2</v>
      </c>
      <c r="AA84" s="146">
        <v>8</v>
      </c>
      <c r="AB84" s="146">
        <v>0</v>
      </c>
      <c r="AC84" s="146">
        <v>3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4">
        <v>8</v>
      </c>
      <c r="CB84" s="174">
        <v>0</v>
      </c>
      <c r="CZ84" s="146">
        <v>0</v>
      </c>
    </row>
    <row r="85" spans="1:104" x14ac:dyDescent="0.2">
      <c r="A85" s="181"/>
      <c r="B85" s="182"/>
      <c r="C85" s="183" t="s">
        <v>81</v>
      </c>
      <c r="D85" s="184"/>
      <c r="E85" s="184"/>
      <c r="F85" s="184"/>
      <c r="G85" s="185"/>
      <c r="L85" s="186" t="s">
        <v>81</v>
      </c>
      <c r="O85" s="174">
        <v>3</v>
      </c>
    </row>
    <row r="86" spans="1:104" x14ac:dyDescent="0.2">
      <c r="A86" s="175">
        <v>34</v>
      </c>
      <c r="B86" s="176" t="s">
        <v>183</v>
      </c>
      <c r="C86" s="177" t="s">
        <v>184</v>
      </c>
      <c r="D86" s="178" t="s">
        <v>97</v>
      </c>
      <c r="E86" s="179">
        <v>0.48293999999999998</v>
      </c>
      <c r="F86" s="179">
        <v>0</v>
      </c>
      <c r="G86" s="180">
        <f>E86*F86</f>
        <v>0</v>
      </c>
      <c r="O86" s="174">
        <v>2</v>
      </c>
      <c r="AA86" s="146">
        <v>8</v>
      </c>
      <c r="AB86" s="146">
        <v>0</v>
      </c>
      <c r="AC86" s="146">
        <v>3</v>
      </c>
      <c r="AZ86" s="146">
        <v>1</v>
      </c>
      <c r="BA86" s="146">
        <f>IF(AZ86=1,G86,0)</f>
        <v>0</v>
      </c>
      <c r="BB86" s="146">
        <f>IF(AZ86=2,G86,0)</f>
        <v>0</v>
      </c>
      <c r="BC86" s="146">
        <f>IF(AZ86=3,G86,0)</f>
        <v>0</v>
      </c>
      <c r="BD86" s="146">
        <f>IF(AZ86=4,G86,0)</f>
        <v>0</v>
      </c>
      <c r="BE86" s="146">
        <f>IF(AZ86=5,G86,0)</f>
        <v>0</v>
      </c>
      <c r="CA86" s="174">
        <v>8</v>
      </c>
      <c r="CB86" s="174">
        <v>0</v>
      </c>
      <c r="CZ86" s="146">
        <v>0</v>
      </c>
    </row>
    <row r="87" spans="1:104" x14ac:dyDescent="0.2">
      <c r="A87" s="181"/>
      <c r="B87" s="182"/>
      <c r="C87" s="183" t="s">
        <v>81</v>
      </c>
      <c r="D87" s="184"/>
      <c r="E87" s="184"/>
      <c r="F87" s="184"/>
      <c r="G87" s="185"/>
      <c r="L87" s="186" t="s">
        <v>81</v>
      </c>
      <c r="O87" s="174">
        <v>3</v>
      </c>
    </row>
    <row r="88" spans="1:104" x14ac:dyDescent="0.2">
      <c r="A88" s="175">
        <v>35</v>
      </c>
      <c r="B88" s="176" t="s">
        <v>185</v>
      </c>
      <c r="C88" s="177" t="s">
        <v>186</v>
      </c>
      <c r="D88" s="178" t="s">
        <v>97</v>
      </c>
      <c r="E88" s="179">
        <v>9.1758600000000001</v>
      </c>
      <c r="F88" s="179">
        <v>0</v>
      </c>
      <c r="G88" s="180">
        <f>E88*F88</f>
        <v>0</v>
      </c>
      <c r="O88" s="174">
        <v>2</v>
      </c>
      <c r="AA88" s="146">
        <v>8</v>
      </c>
      <c r="AB88" s="146">
        <v>0</v>
      </c>
      <c r="AC88" s="146">
        <v>3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4">
        <v>8</v>
      </c>
      <c r="CB88" s="174">
        <v>0</v>
      </c>
      <c r="CZ88" s="146">
        <v>0</v>
      </c>
    </row>
    <row r="89" spans="1:104" x14ac:dyDescent="0.2">
      <c r="A89" s="181"/>
      <c r="B89" s="182"/>
      <c r="C89" s="183" t="s">
        <v>81</v>
      </c>
      <c r="D89" s="184"/>
      <c r="E89" s="184"/>
      <c r="F89" s="184"/>
      <c r="G89" s="185"/>
      <c r="L89" s="186" t="s">
        <v>81</v>
      </c>
      <c r="O89" s="174">
        <v>3</v>
      </c>
    </row>
    <row r="90" spans="1:104" x14ac:dyDescent="0.2">
      <c r="A90" s="175">
        <v>36</v>
      </c>
      <c r="B90" s="176" t="s">
        <v>187</v>
      </c>
      <c r="C90" s="177" t="s">
        <v>188</v>
      </c>
      <c r="D90" s="178" t="s">
        <v>97</v>
      </c>
      <c r="E90" s="179">
        <v>0.48293999999999998</v>
      </c>
      <c r="F90" s="179">
        <v>0</v>
      </c>
      <c r="G90" s="180">
        <f>E90*F90</f>
        <v>0</v>
      </c>
      <c r="O90" s="174">
        <v>2</v>
      </c>
      <c r="AA90" s="146">
        <v>8</v>
      </c>
      <c r="AB90" s="146">
        <v>0</v>
      </c>
      <c r="AC90" s="146">
        <v>3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4">
        <v>8</v>
      </c>
      <c r="CB90" s="174">
        <v>0</v>
      </c>
      <c r="CZ90" s="146">
        <v>0</v>
      </c>
    </row>
    <row r="91" spans="1:104" x14ac:dyDescent="0.2">
      <c r="A91" s="181"/>
      <c r="B91" s="182"/>
      <c r="C91" s="183" t="s">
        <v>81</v>
      </c>
      <c r="D91" s="184"/>
      <c r="E91" s="184"/>
      <c r="F91" s="184"/>
      <c r="G91" s="185"/>
      <c r="L91" s="186" t="s">
        <v>81</v>
      </c>
      <c r="O91" s="174">
        <v>3</v>
      </c>
    </row>
    <row r="92" spans="1:104" x14ac:dyDescent="0.2">
      <c r="A92" s="175">
        <v>37</v>
      </c>
      <c r="B92" s="176" t="s">
        <v>189</v>
      </c>
      <c r="C92" s="177" t="s">
        <v>190</v>
      </c>
      <c r="D92" s="178" t="s">
        <v>97</v>
      </c>
      <c r="E92" s="179">
        <v>2.89764</v>
      </c>
      <c r="F92" s="179">
        <v>0</v>
      </c>
      <c r="G92" s="180">
        <f>E92*F92</f>
        <v>0</v>
      </c>
      <c r="O92" s="174">
        <v>2</v>
      </c>
      <c r="AA92" s="146">
        <v>8</v>
      </c>
      <c r="AB92" s="146">
        <v>0</v>
      </c>
      <c r="AC92" s="146">
        <v>3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4">
        <v>8</v>
      </c>
      <c r="CB92" s="174">
        <v>0</v>
      </c>
      <c r="CZ92" s="146">
        <v>0</v>
      </c>
    </row>
    <row r="93" spans="1:104" x14ac:dyDescent="0.2">
      <c r="A93" s="181"/>
      <c r="B93" s="182"/>
      <c r="C93" s="183" t="s">
        <v>81</v>
      </c>
      <c r="D93" s="184"/>
      <c r="E93" s="184"/>
      <c r="F93" s="184"/>
      <c r="G93" s="185"/>
      <c r="L93" s="186" t="s">
        <v>81</v>
      </c>
      <c r="O93" s="174">
        <v>3</v>
      </c>
    </row>
    <row r="94" spans="1:104" x14ac:dyDescent="0.2">
      <c r="A94" s="175">
        <v>38</v>
      </c>
      <c r="B94" s="176" t="s">
        <v>191</v>
      </c>
      <c r="C94" s="177" t="s">
        <v>192</v>
      </c>
      <c r="D94" s="178" t="s">
        <v>97</v>
      </c>
      <c r="E94" s="179">
        <v>0.48293999999999998</v>
      </c>
      <c r="F94" s="179">
        <v>0</v>
      </c>
      <c r="G94" s="180">
        <f>E94*F94</f>
        <v>0</v>
      </c>
      <c r="O94" s="174">
        <v>2</v>
      </c>
      <c r="AA94" s="146">
        <v>8</v>
      </c>
      <c r="AB94" s="146">
        <v>0</v>
      </c>
      <c r="AC94" s="146">
        <v>3</v>
      </c>
      <c r="AZ94" s="146">
        <v>1</v>
      </c>
      <c r="BA94" s="146">
        <f>IF(AZ94=1,G94,0)</f>
        <v>0</v>
      </c>
      <c r="BB94" s="146">
        <f>IF(AZ94=2,G94,0)</f>
        <v>0</v>
      </c>
      <c r="BC94" s="146">
        <f>IF(AZ94=3,G94,0)</f>
        <v>0</v>
      </c>
      <c r="BD94" s="146">
        <f>IF(AZ94=4,G94,0)</f>
        <v>0</v>
      </c>
      <c r="BE94" s="146">
        <f>IF(AZ94=5,G94,0)</f>
        <v>0</v>
      </c>
      <c r="CA94" s="174">
        <v>8</v>
      </c>
      <c r="CB94" s="174">
        <v>0</v>
      </c>
      <c r="CZ94" s="146">
        <v>0</v>
      </c>
    </row>
    <row r="95" spans="1:104" x14ac:dyDescent="0.2">
      <c r="A95" s="181"/>
      <c r="B95" s="182"/>
      <c r="C95" s="183" t="s">
        <v>81</v>
      </c>
      <c r="D95" s="184"/>
      <c r="E95" s="184"/>
      <c r="F95" s="184"/>
      <c r="G95" s="185"/>
      <c r="L95" s="186" t="s">
        <v>81</v>
      </c>
      <c r="O95" s="174">
        <v>3</v>
      </c>
    </row>
    <row r="96" spans="1:104" x14ac:dyDescent="0.2">
      <c r="A96" s="175">
        <v>39</v>
      </c>
      <c r="B96" s="176" t="s">
        <v>193</v>
      </c>
      <c r="C96" s="177" t="s">
        <v>194</v>
      </c>
      <c r="D96" s="178" t="s">
        <v>97</v>
      </c>
      <c r="E96" s="179">
        <v>0.48293999999999998</v>
      </c>
      <c r="F96" s="179">
        <v>0</v>
      </c>
      <c r="G96" s="180">
        <f>E96*F96</f>
        <v>0</v>
      </c>
      <c r="O96" s="174">
        <v>2</v>
      </c>
      <c r="AA96" s="146">
        <v>8</v>
      </c>
      <c r="AB96" s="146">
        <v>0</v>
      </c>
      <c r="AC96" s="146">
        <v>3</v>
      </c>
      <c r="AZ96" s="146">
        <v>1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4">
        <v>8</v>
      </c>
      <c r="CB96" s="174">
        <v>0</v>
      </c>
      <c r="CZ96" s="146">
        <v>0</v>
      </c>
    </row>
    <row r="97" spans="1:57" x14ac:dyDescent="0.2">
      <c r="A97" s="181"/>
      <c r="B97" s="182"/>
      <c r="C97" s="183"/>
      <c r="D97" s="184"/>
      <c r="E97" s="184"/>
      <c r="F97" s="184"/>
      <c r="G97" s="185"/>
      <c r="L97" s="186"/>
      <c r="O97" s="174">
        <v>3</v>
      </c>
    </row>
    <row r="98" spans="1:57" x14ac:dyDescent="0.2">
      <c r="A98" s="193"/>
      <c r="B98" s="194" t="s">
        <v>68</v>
      </c>
      <c r="C98" s="195" t="str">
        <f>CONCATENATE(B81," ",C81)</f>
        <v>D96 Přesuny suti a vybouraných hmot</v>
      </c>
      <c r="D98" s="196"/>
      <c r="E98" s="197"/>
      <c r="F98" s="198"/>
      <c r="G98" s="199">
        <f>SUM(G81:G97)</f>
        <v>0</v>
      </c>
      <c r="O98" s="174">
        <v>4</v>
      </c>
      <c r="BA98" s="200">
        <f>SUM(BA81:BA97)</f>
        <v>0</v>
      </c>
      <c r="BB98" s="200">
        <f>SUM(BB81:BB97)</f>
        <v>0</v>
      </c>
      <c r="BC98" s="200">
        <f>SUM(BC81:BC97)</f>
        <v>0</v>
      </c>
      <c r="BD98" s="200">
        <f>SUM(BD81:BD97)</f>
        <v>0</v>
      </c>
      <c r="BE98" s="200">
        <f>SUM(BE81:BE97)</f>
        <v>0</v>
      </c>
    </row>
    <row r="99" spans="1:57" x14ac:dyDescent="0.2">
      <c r="E99" s="146"/>
    </row>
    <row r="100" spans="1:57" x14ac:dyDescent="0.2">
      <c r="E100" s="146"/>
    </row>
    <row r="101" spans="1:57" x14ac:dyDescent="0.2">
      <c r="E101" s="146"/>
    </row>
    <row r="102" spans="1:57" x14ac:dyDescent="0.2">
      <c r="E102" s="146"/>
    </row>
    <row r="103" spans="1:57" x14ac:dyDescent="0.2">
      <c r="E103" s="146"/>
    </row>
    <row r="104" spans="1:57" x14ac:dyDescent="0.2">
      <c r="E104" s="146"/>
    </row>
    <row r="105" spans="1:57" x14ac:dyDescent="0.2">
      <c r="E105" s="146"/>
    </row>
    <row r="106" spans="1:57" x14ac:dyDescent="0.2">
      <c r="E106" s="146"/>
    </row>
    <row r="107" spans="1:57" x14ac:dyDescent="0.2">
      <c r="E107" s="146"/>
    </row>
    <row r="108" spans="1:57" x14ac:dyDescent="0.2">
      <c r="E108" s="146"/>
    </row>
    <row r="109" spans="1:57" x14ac:dyDescent="0.2">
      <c r="E109" s="146"/>
    </row>
    <row r="110" spans="1:57" x14ac:dyDescent="0.2">
      <c r="E110" s="146"/>
    </row>
    <row r="111" spans="1:57" x14ac:dyDescent="0.2">
      <c r="E111" s="146"/>
    </row>
    <row r="112" spans="1:57" x14ac:dyDescent="0.2">
      <c r="E112" s="146"/>
    </row>
    <row r="113" spans="1:7" x14ac:dyDescent="0.2">
      <c r="E113" s="146"/>
    </row>
    <row r="114" spans="1:7" x14ac:dyDescent="0.2">
      <c r="E114" s="146"/>
    </row>
    <row r="115" spans="1:7" x14ac:dyDescent="0.2">
      <c r="E115" s="146"/>
    </row>
    <row r="116" spans="1:7" x14ac:dyDescent="0.2">
      <c r="E116" s="146"/>
    </row>
    <row r="117" spans="1:7" x14ac:dyDescent="0.2">
      <c r="E117" s="146"/>
    </row>
    <row r="118" spans="1:7" x14ac:dyDescent="0.2">
      <c r="E118" s="146"/>
    </row>
    <row r="119" spans="1:7" x14ac:dyDescent="0.2">
      <c r="E119" s="146"/>
    </row>
    <row r="120" spans="1:7" x14ac:dyDescent="0.2">
      <c r="E120" s="146"/>
    </row>
    <row r="121" spans="1:7" x14ac:dyDescent="0.2">
      <c r="E121" s="146"/>
    </row>
    <row r="122" spans="1:7" x14ac:dyDescent="0.2">
      <c r="A122" s="201"/>
      <c r="B122" s="201"/>
      <c r="C122" s="201"/>
      <c r="D122" s="201"/>
      <c r="E122" s="201"/>
      <c r="F122" s="201"/>
      <c r="G122" s="201"/>
    </row>
    <row r="123" spans="1:7" x14ac:dyDescent="0.2">
      <c r="A123" s="201"/>
      <c r="B123" s="201"/>
      <c r="C123" s="201"/>
      <c r="D123" s="201"/>
      <c r="E123" s="201"/>
      <c r="F123" s="201"/>
      <c r="G123" s="201"/>
    </row>
    <row r="124" spans="1:7" x14ac:dyDescent="0.2">
      <c r="A124" s="201"/>
      <c r="B124" s="201"/>
      <c r="C124" s="201"/>
      <c r="D124" s="201"/>
      <c r="E124" s="201"/>
      <c r="F124" s="201"/>
      <c r="G124" s="201"/>
    </row>
    <row r="125" spans="1:7" x14ac:dyDescent="0.2">
      <c r="A125" s="201"/>
      <c r="B125" s="201"/>
      <c r="C125" s="201"/>
      <c r="D125" s="201"/>
      <c r="E125" s="201"/>
      <c r="F125" s="201"/>
      <c r="G125" s="201"/>
    </row>
    <row r="126" spans="1:7" x14ac:dyDescent="0.2">
      <c r="E126" s="146"/>
    </row>
    <row r="127" spans="1:7" x14ac:dyDescent="0.2">
      <c r="E127" s="146"/>
    </row>
    <row r="128" spans="1:7" x14ac:dyDescent="0.2">
      <c r="E128" s="146"/>
    </row>
    <row r="129" spans="5:5" x14ac:dyDescent="0.2">
      <c r="E129" s="146"/>
    </row>
    <row r="130" spans="5:5" x14ac:dyDescent="0.2">
      <c r="E130" s="146"/>
    </row>
    <row r="131" spans="5:5" x14ac:dyDescent="0.2">
      <c r="E131" s="146"/>
    </row>
    <row r="132" spans="5:5" x14ac:dyDescent="0.2">
      <c r="E132" s="146"/>
    </row>
    <row r="133" spans="5:5" x14ac:dyDescent="0.2">
      <c r="E133" s="146"/>
    </row>
    <row r="134" spans="5:5" x14ac:dyDescent="0.2">
      <c r="E134" s="146"/>
    </row>
    <row r="135" spans="5:5" x14ac:dyDescent="0.2">
      <c r="E135" s="146"/>
    </row>
    <row r="136" spans="5:5" x14ac:dyDescent="0.2">
      <c r="E136" s="146"/>
    </row>
    <row r="137" spans="5:5" x14ac:dyDescent="0.2">
      <c r="E137" s="146"/>
    </row>
    <row r="138" spans="5:5" x14ac:dyDescent="0.2">
      <c r="E138" s="146"/>
    </row>
    <row r="139" spans="5:5" x14ac:dyDescent="0.2">
      <c r="E139" s="146"/>
    </row>
    <row r="140" spans="5:5" x14ac:dyDescent="0.2">
      <c r="E140" s="146"/>
    </row>
    <row r="141" spans="5:5" x14ac:dyDescent="0.2">
      <c r="E141" s="146"/>
    </row>
    <row r="142" spans="5:5" x14ac:dyDescent="0.2">
      <c r="E142" s="146"/>
    </row>
    <row r="143" spans="5:5" x14ac:dyDescent="0.2">
      <c r="E143" s="146"/>
    </row>
    <row r="144" spans="5:5" x14ac:dyDescent="0.2">
      <c r="E144" s="146"/>
    </row>
    <row r="145" spans="1:7" x14ac:dyDescent="0.2">
      <c r="E145" s="146"/>
    </row>
    <row r="146" spans="1:7" x14ac:dyDescent="0.2">
      <c r="E146" s="146"/>
    </row>
    <row r="147" spans="1:7" x14ac:dyDescent="0.2">
      <c r="E147" s="146"/>
    </row>
    <row r="148" spans="1:7" x14ac:dyDescent="0.2">
      <c r="E148" s="146"/>
    </row>
    <row r="149" spans="1:7" x14ac:dyDescent="0.2">
      <c r="E149" s="146"/>
    </row>
    <row r="150" spans="1:7" x14ac:dyDescent="0.2">
      <c r="E150" s="146"/>
    </row>
    <row r="151" spans="1:7" x14ac:dyDescent="0.2">
      <c r="E151" s="146"/>
    </row>
    <row r="152" spans="1:7" x14ac:dyDescent="0.2">
      <c r="E152" s="146"/>
    </row>
    <row r="153" spans="1:7" x14ac:dyDescent="0.2">
      <c r="E153" s="146"/>
    </row>
    <row r="154" spans="1:7" x14ac:dyDescent="0.2">
      <c r="E154" s="146"/>
    </row>
    <row r="155" spans="1:7" x14ac:dyDescent="0.2">
      <c r="E155" s="146"/>
    </row>
    <row r="156" spans="1:7" x14ac:dyDescent="0.2">
      <c r="E156" s="146"/>
    </row>
    <row r="157" spans="1:7" x14ac:dyDescent="0.2">
      <c r="A157" s="202"/>
      <c r="B157" s="202"/>
    </row>
    <row r="158" spans="1:7" x14ac:dyDescent="0.2">
      <c r="A158" s="201"/>
      <c r="B158" s="201"/>
      <c r="C158" s="204"/>
      <c r="D158" s="204"/>
      <c r="E158" s="205"/>
      <c r="F158" s="204"/>
      <c r="G158" s="206"/>
    </row>
    <row r="159" spans="1:7" x14ac:dyDescent="0.2">
      <c r="A159" s="207"/>
      <c r="B159" s="207"/>
      <c r="C159" s="201"/>
      <c r="D159" s="201"/>
      <c r="E159" s="208"/>
      <c r="F159" s="201"/>
      <c r="G159" s="201"/>
    </row>
    <row r="160" spans="1:7" x14ac:dyDescent="0.2">
      <c r="A160" s="201"/>
      <c r="B160" s="201"/>
      <c r="C160" s="201"/>
      <c r="D160" s="201"/>
      <c r="E160" s="208"/>
      <c r="F160" s="201"/>
      <c r="G160" s="201"/>
    </row>
    <row r="161" spans="1:7" x14ac:dyDescent="0.2">
      <c r="A161" s="201"/>
      <c r="B161" s="201"/>
      <c r="C161" s="201"/>
      <c r="D161" s="201"/>
      <c r="E161" s="208"/>
      <c r="F161" s="201"/>
      <c r="G161" s="201"/>
    </row>
    <row r="162" spans="1:7" x14ac:dyDescent="0.2">
      <c r="A162" s="201"/>
      <c r="B162" s="201"/>
      <c r="C162" s="201"/>
      <c r="D162" s="201"/>
      <c r="E162" s="208"/>
      <c r="F162" s="201"/>
      <c r="G162" s="201"/>
    </row>
    <row r="163" spans="1:7" x14ac:dyDescent="0.2">
      <c r="A163" s="201"/>
      <c r="B163" s="201"/>
      <c r="C163" s="201"/>
      <c r="D163" s="201"/>
      <c r="E163" s="208"/>
      <c r="F163" s="201"/>
      <c r="G163" s="201"/>
    </row>
    <row r="164" spans="1:7" x14ac:dyDescent="0.2">
      <c r="A164" s="201"/>
      <c r="B164" s="201"/>
      <c r="C164" s="201"/>
      <c r="D164" s="201"/>
      <c r="E164" s="208"/>
      <c r="F164" s="201"/>
      <c r="G164" s="201"/>
    </row>
    <row r="165" spans="1:7" x14ac:dyDescent="0.2">
      <c r="A165" s="201"/>
      <c r="B165" s="201"/>
      <c r="C165" s="201"/>
      <c r="D165" s="201"/>
      <c r="E165" s="208"/>
      <c r="F165" s="201"/>
      <c r="G165" s="201"/>
    </row>
    <row r="166" spans="1:7" x14ac:dyDescent="0.2">
      <c r="A166" s="201"/>
      <c r="B166" s="201"/>
      <c r="C166" s="201"/>
      <c r="D166" s="201"/>
      <c r="E166" s="208"/>
      <c r="F166" s="201"/>
      <c r="G166" s="201"/>
    </row>
    <row r="167" spans="1:7" x14ac:dyDescent="0.2">
      <c r="A167" s="201"/>
      <c r="B167" s="201"/>
      <c r="C167" s="201"/>
      <c r="D167" s="201"/>
      <c r="E167" s="208"/>
      <c r="F167" s="201"/>
      <c r="G167" s="201"/>
    </row>
    <row r="168" spans="1:7" x14ac:dyDescent="0.2">
      <c r="A168" s="201"/>
      <c r="B168" s="201"/>
      <c r="C168" s="201"/>
      <c r="D168" s="201"/>
      <c r="E168" s="208"/>
      <c r="F168" s="201"/>
      <c r="G168" s="201"/>
    </row>
    <row r="169" spans="1:7" x14ac:dyDescent="0.2">
      <c r="A169" s="201"/>
      <c r="B169" s="201"/>
      <c r="C169" s="201"/>
      <c r="D169" s="201"/>
      <c r="E169" s="208"/>
      <c r="F169" s="201"/>
      <c r="G169" s="201"/>
    </row>
    <row r="170" spans="1:7" x14ac:dyDescent="0.2">
      <c r="A170" s="201"/>
      <c r="B170" s="201"/>
      <c r="C170" s="201"/>
      <c r="D170" s="201"/>
      <c r="E170" s="208"/>
      <c r="F170" s="201"/>
      <c r="G170" s="201"/>
    </row>
    <row r="171" spans="1:7" x14ac:dyDescent="0.2">
      <c r="A171" s="201"/>
      <c r="B171" s="201"/>
      <c r="C171" s="201"/>
      <c r="D171" s="201"/>
      <c r="E171" s="208"/>
      <c r="F171" s="201"/>
      <c r="G171" s="201"/>
    </row>
  </sheetData>
  <mergeCells count="45">
    <mergeCell ref="C83:G83"/>
    <mergeCell ref="C85:G85"/>
    <mergeCell ref="C87:G87"/>
    <mergeCell ref="C89:G89"/>
    <mergeCell ref="C91:G91"/>
    <mergeCell ref="C93:G93"/>
    <mergeCell ref="C95:G95"/>
    <mergeCell ref="C97:G97"/>
    <mergeCell ref="C71:G71"/>
    <mergeCell ref="C73:G73"/>
    <mergeCell ref="C75:G75"/>
    <mergeCell ref="C77:G77"/>
    <mergeCell ref="C79:G79"/>
    <mergeCell ref="C57:D57"/>
    <mergeCell ref="C59:G59"/>
    <mergeCell ref="C61:G61"/>
    <mergeCell ref="C63:G63"/>
    <mergeCell ref="C67:G67"/>
    <mergeCell ref="C69:G69"/>
    <mergeCell ref="C47:G47"/>
    <mergeCell ref="C49:G49"/>
    <mergeCell ref="C51:G51"/>
    <mergeCell ref="C53:D53"/>
    <mergeCell ref="C54:D54"/>
    <mergeCell ref="C56:D56"/>
    <mergeCell ref="C34:D34"/>
    <mergeCell ref="C35:D35"/>
    <mergeCell ref="C36:D36"/>
    <mergeCell ref="C38:G38"/>
    <mergeCell ref="C40:G40"/>
    <mergeCell ref="C43:G43"/>
    <mergeCell ref="C44:D44"/>
    <mergeCell ref="C45:D45"/>
    <mergeCell ref="C25:G25"/>
    <mergeCell ref="C27:G27"/>
    <mergeCell ref="C28:G28"/>
    <mergeCell ref="C30:G30"/>
    <mergeCell ref="C14:G14"/>
    <mergeCell ref="C16:G16"/>
    <mergeCell ref="A1:G1"/>
    <mergeCell ref="A3:B3"/>
    <mergeCell ref="A4:B4"/>
    <mergeCell ref="E4:G4"/>
    <mergeCell ref="C9:G9"/>
    <mergeCell ref="C10:D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</dc:creator>
  <cp:lastModifiedBy>mg</cp:lastModifiedBy>
  <dcterms:created xsi:type="dcterms:W3CDTF">2020-03-21T08:06:19Z</dcterms:created>
  <dcterms:modified xsi:type="dcterms:W3CDTF">2020-03-21T08:07:15Z</dcterms:modified>
</cp:coreProperties>
</file>